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activeTab="1"/>
  </bookViews>
  <sheets>
    <sheet name="прил.13" sheetId="1" r:id="rId1"/>
    <sheet name="прил.14" sheetId="3" r:id="rId2"/>
  </sheets>
  <definedNames>
    <definedName name="_xlnm.Print_Area" localSheetId="0">прил.13!$A$1:$U$66</definedName>
  </definedNames>
  <calcPr calcId="145621"/>
</workbook>
</file>

<file path=xl/calcChain.xml><?xml version="1.0" encoding="utf-8"?>
<calcChain xmlns="http://schemas.openxmlformats.org/spreadsheetml/2006/main">
  <c r="K61" i="3" l="1"/>
  <c r="K59" i="3"/>
  <c r="K55" i="3"/>
  <c r="K52" i="3"/>
  <c r="K51" i="3" s="1"/>
  <c r="K47" i="3" s="1"/>
  <c r="K18" i="3"/>
  <c r="K17" i="3" s="1"/>
  <c r="K11" i="3" s="1"/>
  <c r="K12" i="3"/>
  <c r="F59" i="3"/>
  <c r="F55" i="3"/>
  <c r="F52" i="3"/>
  <c r="F51" i="3" s="1"/>
  <c r="F47" i="3" s="1"/>
  <c r="F18" i="3"/>
  <c r="F12" i="3"/>
  <c r="D12" i="3"/>
  <c r="C14" i="3"/>
  <c r="C12" i="3" s="1"/>
  <c r="C15" i="3"/>
  <c r="C18" i="3"/>
  <c r="D18" i="3"/>
  <c r="D17" i="3" s="1"/>
  <c r="C20" i="3"/>
  <c r="C23" i="3"/>
  <c r="C25" i="3"/>
  <c r="C29" i="3"/>
  <c r="C28" i="3" s="1"/>
  <c r="C32" i="3"/>
  <c r="C31" i="3" s="1"/>
  <c r="C36" i="3"/>
  <c r="C38" i="3"/>
  <c r="C41" i="3"/>
  <c r="C40" i="3" s="1"/>
  <c r="C49" i="3"/>
  <c r="C48" i="3" s="1"/>
  <c r="C52" i="3"/>
  <c r="C51" i="3" s="1"/>
  <c r="C47" i="3" s="1"/>
  <c r="D52" i="3"/>
  <c r="D51" i="3" s="1"/>
  <c r="D47" i="3" s="1"/>
  <c r="D55" i="3"/>
  <c r="C56" i="3"/>
  <c r="C55" i="3" s="1"/>
  <c r="C59" i="3"/>
  <c r="D59" i="3"/>
  <c r="D58" i="3" s="1"/>
  <c r="C61" i="3"/>
  <c r="C58" i="3" s="1"/>
  <c r="C35" i="3" l="1"/>
  <c r="F17" i="3"/>
  <c r="F58" i="3"/>
  <c r="F54" i="3" s="1"/>
  <c r="K58" i="3"/>
  <c r="F11" i="3"/>
  <c r="C22" i="3"/>
  <c r="C17" i="3"/>
  <c r="C11" i="3" s="1"/>
  <c r="C63" i="3" s="1"/>
  <c r="D11" i="3"/>
  <c r="C54" i="3"/>
  <c r="D54" i="3"/>
  <c r="D46" i="3" s="1"/>
  <c r="D63" i="3" s="1"/>
  <c r="C46" i="3"/>
  <c r="C34" i="3"/>
  <c r="C27" i="3"/>
  <c r="F46" i="3" l="1"/>
  <c r="K54" i="3"/>
  <c r="V64" i="1"/>
  <c r="V62" i="1"/>
  <c r="V61" i="1" s="1"/>
  <c r="V59" i="1"/>
  <c r="V58" i="1"/>
  <c r="V55" i="1"/>
  <c r="V54" i="1" s="1"/>
  <c r="V50" i="1" s="1"/>
  <c r="V51" i="1"/>
  <c r="V41" i="1"/>
  <c r="V38" i="1"/>
  <c r="V36" i="1"/>
  <c r="V35" i="1" s="1"/>
  <c r="V32" i="1"/>
  <c r="V31" i="1" s="1"/>
  <c r="V29" i="1"/>
  <c r="V28" i="1" s="1"/>
  <c r="V25" i="1"/>
  <c r="V23" i="1"/>
  <c r="V22" i="1"/>
  <c r="V20" i="1"/>
  <c r="V18" i="1"/>
  <c r="V17" i="1" s="1"/>
  <c r="V15" i="1"/>
  <c r="V14" i="1"/>
  <c r="V12" i="1" s="1"/>
  <c r="K46" i="3" l="1"/>
  <c r="F63" i="3"/>
  <c r="V40" i="1"/>
  <c r="V57" i="1"/>
  <c r="V11" i="1"/>
  <c r="T57" i="1"/>
  <c r="K63" i="3" l="1"/>
  <c r="V34" i="1"/>
  <c r="V27" i="1" s="1"/>
  <c r="V49" i="1"/>
  <c r="V66" i="1" s="1"/>
  <c r="T55" i="1" l="1"/>
  <c r="U21" i="1"/>
  <c r="W21" i="1" s="1"/>
  <c r="S57" i="1"/>
  <c r="T64" i="1" l="1"/>
  <c r="T62" i="1"/>
  <c r="T59" i="1"/>
  <c r="T58" i="1"/>
  <c r="T54" i="1"/>
  <c r="T51" i="1"/>
  <c r="T50" i="1"/>
  <c r="T41" i="1"/>
  <c r="T40" i="1" s="1"/>
  <c r="T38" i="1"/>
  <c r="T36" i="1"/>
  <c r="T32" i="1"/>
  <c r="T31" i="1" s="1"/>
  <c r="T29" i="1"/>
  <c r="T28" i="1" s="1"/>
  <c r="T25" i="1"/>
  <c r="T23" i="1"/>
  <c r="T22" i="1"/>
  <c r="T20" i="1"/>
  <c r="T18" i="1"/>
  <c r="T17" i="1" s="1"/>
  <c r="T15" i="1"/>
  <c r="T14" i="1"/>
  <c r="T12" i="1"/>
  <c r="T49" i="1" l="1"/>
  <c r="T61" i="1"/>
  <c r="T11" i="1"/>
  <c r="T35" i="1"/>
  <c r="R49" i="1"/>
  <c r="T66" i="1" l="1"/>
  <c r="U57" i="1"/>
  <c r="T34" i="1"/>
  <c r="I61" i="3"/>
  <c r="J62" i="3"/>
  <c r="L62" i="3" s="1"/>
  <c r="J60" i="3"/>
  <c r="L60" i="3" s="1"/>
  <c r="I59" i="3"/>
  <c r="J57" i="3"/>
  <c r="L57" i="3" s="1"/>
  <c r="I55" i="3"/>
  <c r="J53" i="3"/>
  <c r="L53" i="3" s="1"/>
  <c r="I52" i="3"/>
  <c r="I51" i="3" s="1"/>
  <c r="J50" i="3"/>
  <c r="L50" i="3" s="1"/>
  <c r="J45" i="3"/>
  <c r="L45" i="3" s="1"/>
  <c r="J44" i="3"/>
  <c r="L44" i="3" s="1"/>
  <c r="J43" i="3"/>
  <c r="L43" i="3" s="1"/>
  <c r="J42" i="3"/>
  <c r="L42" i="3" s="1"/>
  <c r="J39" i="3"/>
  <c r="L39" i="3" s="1"/>
  <c r="J37" i="3"/>
  <c r="L37" i="3" s="1"/>
  <c r="J33" i="3"/>
  <c r="L33" i="3" s="1"/>
  <c r="J30" i="3"/>
  <c r="L30" i="3" s="1"/>
  <c r="J26" i="3"/>
  <c r="L26" i="3" s="1"/>
  <c r="J24" i="3"/>
  <c r="L24" i="3" s="1"/>
  <c r="J21" i="3"/>
  <c r="L21" i="3" s="1"/>
  <c r="J19" i="3"/>
  <c r="L19" i="3" s="1"/>
  <c r="I18" i="3"/>
  <c r="I17" i="3" s="1"/>
  <c r="J16" i="3"/>
  <c r="L16" i="3" s="1"/>
  <c r="J13" i="3"/>
  <c r="L13" i="3" s="1"/>
  <c r="I12" i="3"/>
  <c r="E16" i="3"/>
  <c r="G16" i="3" s="1"/>
  <c r="E19" i="3"/>
  <c r="G19" i="3" s="1"/>
  <c r="E21" i="3"/>
  <c r="G21" i="3" s="1"/>
  <c r="E24" i="3"/>
  <c r="G24" i="3" s="1"/>
  <c r="E26" i="3"/>
  <c r="G26" i="3" s="1"/>
  <c r="E30" i="3"/>
  <c r="G30" i="3" s="1"/>
  <c r="E33" i="3"/>
  <c r="G33" i="3" s="1"/>
  <c r="E37" i="3"/>
  <c r="G37" i="3" s="1"/>
  <c r="E39" i="3"/>
  <c r="G39" i="3" s="1"/>
  <c r="E42" i="3"/>
  <c r="G42" i="3" s="1"/>
  <c r="E43" i="3"/>
  <c r="G43" i="3" s="1"/>
  <c r="E44" i="3"/>
  <c r="G44" i="3" s="1"/>
  <c r="E45" i="3"/>
  <c r="G45" i="3" s="1"/>
  <c r="E50" i="3"/>
  <c r="G50" i="3" s="1"/>
  <c r="E53" i="3"/>
  <c r="G53" i="3" s="1"/>
  <c r="E57" i="3"/>
  <c r="G57" i="3" s="1"/>
  <c r="E60" i="3"/>
  <c r="G60" i="3" s="1"/>
  <c r="E62" i="3"/>
  <c r="G62" i="3" s="1"/>
  <c r="E13" i="3"/>
  <c r="G13" i="3" s="1"/>
  <c r="H61" i="3"/>
  <c r="J61" i="3" s="1"/>
  <c r="L61" i="3" s="1"/>
  <c r="E61" i="3"/>
  <c r="G61" i="3" s="1"/>
  <c r="H59" i="3"/>
  <c r="E59" i="3"/>
  <c r="G59" i="3" s="1"/>
  <c r="H56" i="3"/>
  <c r="H55" i="3" s="1"/>
  <c r="E56" i="3"/>
  <c r="G56" i="3" s="1"/>
  <c r="H52" i="3"/>
  <c r="E52" i="3"/>
  <c r="G52" i="3" s="1"/>
  <c r="H51" i="3"/>
  <c r="H49" i="3"/>
  <c r="J49" i="3" s="1"/>
  <c r="L49" i="3" s="1"/>
  <c r="E49" i="3"/>
  <c r="G49" i="3" s="1"/>
  <c r="H48" i="3"/>
  <c r="J48" i="3" s="1"/>
  <c r="L48" i="3" s="1"/>
  <c r="E48" i="3"/>
  <c r="G48" i="3" s="1"/>
  <c r="H41" i="3"/>
  <c r="J41" i="3" s="1"/>
  <c r="L41" i="3" s="1"/>
  <c r="E41" i="3"/>
  <c r="G41" i="3" s="1"/>
  <c r="H38" i="3"/>
  <c r="J38" i="3" s="1"/>
  <c r="L38" i="3" s="1"/>
  <c r="E38" i="3"/>
  <c r="G38" i="3" s="1"/>
  <c r="H36" i="3"/>
  <c r="J36" i="3" s="1"/>
  <c r="L36" i="3" s="1"/>
  <c r="H32" i="3"/>
  <c r="H31" i="3" s="1"/>
  <c r="J31" i="3" s="1"/>
  <c r="L31" i="3" s="1"/>
  <c r="E32" i="3"/>
  <c r="G32" i="3" s="1"/>
  <c r="E31" i="3"/>
  <c r="G31" i="3" s="1"/>
  <c r="H29" i="3"/>
  <c r="H28" i="3" s="1"/>
  <c r="E29" i="3"/>
  <c r="G29" i="3" s="1"/>
  <c r="E28" i="3"/>
  <c r="G28" i="3" s="1"/>
  <c r="H25" i="3"/>
  <c r="J25" i="3" s="1"/>
  <c r="L25" i="3" s="1"/>
  <c r="E25" i="3"/>
  <c r="G25" i="3" s="1"/>
  <c r="H23" i="3"/>
  <c r="J23" i="3" s="1"/>
  <c r="L23" i="3" s="1"/>
  <c r="E23" i="3"/>
  <c r="G23" i="3" s="1"/>
  <c r="H20" i="3"/>
  <c r="J20" i="3" s="1"/>
  <c r="L20" i="3" s="1"/>
  <c r="E20" i="3"/>
  <c r="G20" i="3" s="1"/>
  <c r="H18" i="3"/>
  <c r="E18" i="3"/>
  <c r="G18" i="3" s="1"/>
  <c r="H17" i="3"/>
  <c r="H15" i="3"/>
  <c r="J15" i="3" s="1"/>
  <c r="L15" i="3" s="1"/>
  <c r="E15" i="3"/>
  <c r="G15" i="3" s="1"/>
  <c r="H14" i="3"/>
  <c r="J14" i="3" s="1"/>
  <c r="L14" i="3" s="1"/>
  <c r="L12" i="3" s="1"/>
  <c r="E14" i="3"/>
  <c r="E12" i="3" l="1"/>
  <c r="G14" i="3"/>
  <c r="G12" i="3" s="1"/>
  <c r="H47" i="3"/>
  <c r="H35" i="3"/>
  <c r="H22" i="3"/>
  <c r="J22" i="3" s="1"/>
  <c r="L22" i="3" s="1"/>
  <c r="J52" i="3"/>
  <c r="L52" i="3" s="1"/>
  <c r="H58" i="3"/>
  <c r="I11" i="3"/>
  <c r="H40" i="3"/>
  <c r="J40" i="3" s="1"/>
  <c r="L40" i="3" s="1"/>
  <c r="J12" i="3"/>
  <c r="J51" i="3"/>
  <c r="L51" i="3" s="1"/>
  <c r="I47" i="3"/>
  <c r="H12" i="3"/>
  <c r="H11" i="3" s="1"/>
  <c r="E17" i="3"/>
  <c r="G17" i="3" s="1"/>
  <c r="E22" i="3"/>
  <c r="G22" i="3" s="1"/>
  <c r="E40" i="3"/>
  <c r="G40" i="3" s="1"/>
  <c r="H54" i="3"/>
  <c r="H46" i="3" s="1"/>
  <c r="E36" i="3"/>
  <c r="G36" i="3" s="1"/>
  <c r="E58" i="3"/>
  <c r="G58" i="3" s="1"/>
  <c r="J18" i="3"/>
  <c r="L18" i="3" s="1"/>
  <c r="J28" i="3"/>
  <c r="L28" i="3" s="1"/>
  <c r="J32" i="3"/>
  <c r="L32" i="3" s="1"/>
  <c r="J56" i="3"/>
  <c r="L56" i="3" s="1"/>
  <c r="I58" i="3"/>
  <c r="E35" i="3"/>
  <c r="G35" i="3" s="1"/>
  <c r="E51" i="3"/>
  <c r="G51" i="3" s="1"/>
  <c r="J17" i="3"/>
  <c r="J29" i="3"/>
  <c r="L29" i="3" s="1"/>
  <c r="J35" i="3"/>
  <c r="L35" i="3" s="1"/>
  <c r="J55" i="3"/>
  <c r="L55" i="3" s="1"/>
  <c r="W57" i="1"/>
  <c r="T27" i="1"/>
  <c r="E47" i="3"/>
  <c r="G47" i="3" s="1"/>
  <c r="J59" i="3"/>
  <c r="L59" i="3" s="1"/>
  <c r="J58" i="3"/>
  <c r="L58" i="3" s="1"/>
  <c r="I54" i="3"/>
  <c r="E11" i="3"/>
  <c r="J11" i="3" l="1"/>
  <c r="L17" i="3"/>
  <c r="L11" i="3" s="1"/>
  <c r="G11" i="3"/>
  <c r="H34" i="3"/>
  <c r="E55" i="3"/>
  <c r="G55" i="3" s="1"/>
  <c r="I46" i="3"/>
  <c r="H63" i="3"/>
  <c r="J47" i="3"/>
  <c r="L47" i="3" s="1"/>
  <c r="J54" i="3"/>
  <c r="L54" i="3" s="1"/>
  <c r="E46" i="3"/>
  <c r="G46" i="3" s="1"/>
  <c r="E63" i="3"/>
  <c r="G63" i="3" s="1"/>
  <c r="J34" i="3" l="1"/>
  <c r="L34" i="3" s="1"/>
  <c r="H27" i="3"/>
  <c r="J27" i="3" s="1"/>
  <c r="L27" i="3" s="1"/>
  <c r="E27" i="3"/>
  <c r="G27" i="3" s="1"/>
  <c r="E34" i="3"/>
  <c r="G34" i="3" s="1"/>
  <c r="E54" i="3"/>
  <c r="G54" i="3" s="1"/>
  <c r="J46" i="3"/>
  <c r="L46" i="3" s="1"/>
  <c r="I63" i="3"/>
  <c r="J63" i="3" l="1"/>
  <c r="L63" i="3" s="1"/>
  <c r="S23" i="1" l="1"/>
  <c r="S24" i="1"/>
  <c r="S26" i="1"/>
  <c r="S30" i="1"/>
  <c r="S33" i="1"/>
  <c r="S37" i="1"/>
  <c r="S39" i="1"/>
  <c r="S42" i="1"/>
  <c r="S43" i="1"/>
  <c r="S44" i="1"/>
  <c r="S45" i="1"/>
  <c r="S52" i="1"/>
  <c r="U52" i="1" s="1"/>
  <c r="W52" i="1" s="1"/>
  <c r="S53" i="1"/>
  <c r="U53" i="1" s="1"/>
  <c r="W53" i="1" s="1"/>
  <c r="S56" i="1"/>
  <c r="U56" i="1" s="1"/>
  <c r="W56" i="1" s="1"/>
  <c r="S58" i="1"/>
  <c r="U58" i="1" s="1"/>
  <c r="W58" i="1" s="1"/>
  <c r="S59" i="1"/>
  <c r="U59" i="1" s="1"/>
  <c r="W59" i="1" s="1"/>
  <c r="S60" i="1"/>
  <c r="U60" i="1" s="1"/>
  <c r="W60" i="1" s="1"/>
  <c r="S63" i="1"/>
  <c r="U63" i="1" s="1"/>
  <c r="W63" i="1" s="1"/>
  <c r="S65" i="1"/>
  <c r="U65" i="1" s="1"/>
  <c r="W65" i="1" s="1"/>
  <c r="S13" i="1"/>
  <c r="S16" i="1"/>
  <c r="S19" i="1"/>
  <c r="U19" i="1" s="1"/>
  <c r="W19" i="1" s="1"/>
  <c r="S20" i="1"/>
  <c r="U20" i="1" s="1"/>
  <c r="W20" i="1" s="1"/>
  <c r="S21" i="1"/>
  <c r="R64" i="1"/>
  <c r="R62" i="1"/>
  <c r="R61" i="1" s="1"/>
  <c r="R59" i="1"/>
  <c r="R58" i="1"/>
  <c r="R54" i="1"/>
  <c r="S54" i="1" s="1"/>
  <c r="U54" i="1" s="1"/>
  <c r="W54" i="1" s="1"/>
  <c r="R51" i="1"/>
  <c r="S51" i="1" s="1"/>
  <c r="U51" i="1" s="1"/>
  <c r="W51" i="1" s="1"/>
  <c r="R41" i="1"/>
  <c r="R40" i="1" s="1"/>
  <c r="R38" i="1"/>
  <c r="R36" i="1"/>
  <c r="R35" i="1" s="1"/>
  <c r="R34" i="1" s="1"/>
  <c r="R32" i="1"/>
  <c r="R31" i="1" s="1"/>
  <c r="R29" i="1"/>
  <c r="R28" i="1" s="1"/>
  <c r="R25" i="1"/>
  <c r="R23" i="1"/>
  <c r="R20" i="1"/>
  <c r="R18" i="1"/>
  <c r="S18" i="1" s="1"/>
  <c r="U18" i="1" s="1"/>
  <c r="W18" i="1" s="1"/>
  <c r="R15" i="1"/>
  <c r="R14" i="1"/>
  <c r="R12" i="1" s="1"/>
  <c r="R22" i="1" l="1"/>
  <c r="R27" i="1"/>
  <c r="R57" i="1"/>
  <c r="S64" i="1"/>
  <c r="U64" i="1" s="1"/>
  <c r="W64" i="1" s="1"/>
  <c r="S61" i="1"/>
  <c r="U61" i="1" s="1"/>
  <c r="W61" i="1" s="1"/>
  <c r="S55" i="1"/>
  <c r="U55" i="1" s="1"/>
  <c r="W55" i="1" s="1"/>
  <c r="S62" i="1"/>
  <c r="U62" i="1" s="1"/>
  <c r="W62" i="1" s="1"/>
  <c r="R17" i="1"/>
  <c r="R50" i="1"/>
  <c r="E65" i="1"/>
  <c r="G65" i="1" s="1"/>
  <c r="I65" i="1" s="1"/>
  <c r="K65" i="1" s="1"/>
  <c r="M65" i="1" s="1"/>
  <c r="O65" i="1" s="1"/>
  <c r="Q64" i="1"/>
  <c r="P64" i="1"/>
  <c r="N64" i="1"/>
  <c r="L64" i="1"/>
  <c r="J64" i="1"/>
  <c r="H64" i="1"/>
  <c r="F64" i="1"/>
  <c r="D64" i="1"/>
  <c r="C64" i="1"/>
  <c r="E64" i="1" s="1"/>
  <c r="G64" i="1" s="1"/>
  <c r="I64" i="1" s="1"/>
  <c r="K64" i="1" s="1"/>
  <c r="M64" i="1" s="1"/>
  <c r="O64" i="1" s="1"/>
  <c r="E63" i="1"/>
  <c r="G63" i="1" s="1"/>
  <c r="I63" i="1" s="1"/>
  <c r="K63" i="1" s="1"/>
  <c r="M63" i="1" s="1"/>
  <c r="O63" i="1" s="1"/>
  <c r="Q62" i="1"/>
  <c r="P62" i="1"/>
  <c r="N62" i="1"/>
  <c r="L62" i="1"/>
  <c r="J62" i="1"/>
  <c r="H62" i="1"/>
  <c r="F62" i="1"/>
  <c r="D62" i="1"/>
  <c r="C62" i="1"/>
  <c r="E62" i="1" s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E60" i="1"/>
  <c r="G60" i="1" s="1"/>
  <c r="I60" i="1" s="1"/>
  <c r="K60" i="1" s="1"/>
  <c r="M60" i="1" s="1"/>
  <c r="O60" i="1" s="1"/>
  <c r="Q59" i="1"/>
  <c r="P59" i="1"/>
  <c r="N59" i="1"/>
  <c r="L59" i="1"/>
  <c r="J59" i="1"/>
  <c r="H59" i="1"/>
  <c r="F59" i="1"/>
  <c r="D59" i="1"/>
  <c r="C59" i="1"/>
  <c r="E59" i="1" s="1"/>
  <c r="G59" i="1" s="1"/>
  <c r="I59" i="1" s="1"/>
  <c r="K59" i="1" s="1"/>
  <c r="M59" i="1" s="1"/>
  <c r="O59" i="1" s="1"/>
  <c r="Q58" i="1"/>
  <c r="P58" i="1"/>
  <c r="N58" i="1"/>
  <c r="L58" i="1"/>
  <c r="J58" i="1"/>
  <c r="H58" i="1"/>
  <c r="F58" i="1"/>
  <c r="D58" i="1"/>
  <c r="C58" i="1"/>
  <c r="E58" i="1" s="1"/>
  <c r="G58" i="1" s="1"/>
  <c r="I58" i="1" s="1"/>
  <c r="K58" i="1" s="1"/>
  <c r="M58" i="1" s="1"/>
  <c r="O58" i="1" s="1"/>
  <c r="Q57" i="1"/>
  <c r="P57" i="1"/>
  <c r="N57" i="1"/>
  <c r="L57" i="1"/>
  <c r="J57" i="1"/>
  <c r="H57" i="1"/>
  <c r="F57" i="1"/>
  <c r="D57" i="1"/>
  <c r="E56" i="1"/>
  <c r="G56" i="1" s="1"/>
  <c r="I56" i="1" s="1"/>
  <c r="K56" i="1" s="1"/>
  <c r="M56" i="1" s="1"/>
  <c r="O56" i="1" s="1"/>
  <c r="Q55" i="1"/>
  <c r="P55" i="1"/>
  <c r="N55" i="1"/>
  <c r="L55" i="1"/>
  <c r="J55" i="1"/>
  <c r="H55" i="1"/>
  <c r="F55" i="1"/>
  <c r="D55" i="1"/>
  <c r="C55" i="1"/>
  <c r="E55" i="1" s="1"/>
  <c r="G55" i="1" s="1"/>
  <c r="I55" i="1" s="1"/>
  <c r="K55" i="1" s="1"/>
  <c r="M55" i="1" s="1"/>
  <c r="O55" i="1" s="1"/>
  <c r="Q54" i="1"/>
  <c r="P54" i="1"/>
  <c r="N54" i="1"/>
  <c r="L54" i="1"/>
  <c r="J54" i="1"/>
  <c r="H54" i="1"/>
  <c r="F54" i="1"/>
  <c r="D54" i="1"/>
  <c r="C54" i="1"/>
  <c r="E54" i="1" s="1"/>
  <c r="G54" i="1" s="1"/>
  <c r="I54" i="1" s="1"/>
  <c r="K54" i="1" s="1"/>
  <c r="M54" i="1" s="1"/>
  <c r="O54" i="1" s="1"/>
  <c r="E53" i="1"/>
  <c r="G53" i="1" s="1"/>
  <c r="I53" i="1" s="1"/>
  <c r="K53" i="1" s="1"/>
  <c r="M53" i="1" s="1"/>
  <c r="O53" i="1" s="1"/>
  <c r="Q52" i="1"/>
  <c r="P52" i="1"/>
  <c r="N52" i="1"/>
  <c r="L52" i="1"/>
  <c r="J52" i="1"/>
  <c r="H52" i="1"/>
  <c r="F52" i="1"/>
  <c r="D52" i="1"/>
  <c r="C52" i="1"/>
  <c r="E52" i="1" s="1"/>
  <c r="G52" i="1" s="1"/>
  <c r="I52" i="1" s="1"/>
  <c r="K52" i="1" s="1"/>
  <c r="M52" i="1" s="1"/>
  <c r="O52" i="1" s="1"/>
  <c r="Q51" i="1"/>
  <c r="P51" i="1"/>
  <c r="N51" i="1"/>
  <c r="L51" i="1"/>
  <c r="J51" i="1"/>
  <c r="H51" i="1"/>
  <c r="F51" i="1"/>
  <c r="D51" i="1"/>
  <c r="C51" i="1"/>
  <c r="E51" i="1" s="1"/>
  <c r="G51" i="1" s="1"/>
  <c r="I51" i="1" s="1"/>
  <c r="K51" i="1" s="1"/>
  <c r="M51" i="1" s="1"/>
  <c r="O51" i="1" s="1"/>
  <c r="Q50" i="1"/>
  <c r="P50" i="1"/>
  <c r="N50" i="1"/>
  <c r="L50" i="1"/>
  <c r="J50" i="1"/>
  <c r="H50" i="1"/>
  <c r="F50" i="1"/>
  <c r="D50" i="1"/>
  <c r="C50" i="1"/>
  <c r="E50" i="1" s="1"/>
  <c r="G50" i="1" s="1"/>
  <c r="I50" i="1" s="1"/>
  <c r="K50" i="1" s="1"/>
  <c r="M50" i="1" s="1"/>
  <c r="O50" i="1" s="1"/>
  <c r="Q49" i="1"/>
  <c r="P49" i="1"/>
  <c r="N49" i="1"/>
  <c r="L49" i="1"/>
  <c r="J49" i="1"/>
  <c r="H49" i="1"/>
  <c r="F49" i="1"/>
  <c r="D49" i="1"/>
  <c r="E45" i="1"/>
  <c r="E44" i="1"/>
  <c r="U44" i="1" s="1"/>
  <c r="E43" i="1"/>
  <c r="U43" i="1" s="1"/>
  <c r="E42" i="1"/>
  <c r="U42" i="1" s="1"/>
  <c r="Q41" i="1"/>
  <c r="Q40" i="1" s="1"/>
  <c r="P41" i="1"/>
  <c r="C41" i="1"/>
  <c r="P40" i="1"/>
  <c r="C40" i="1"/>
  <c r="E39" i="1"/>
  <c r="Q38" i="1"/>
  <c r="P38" i="1"/>
  <c r="C38" i="1"/>
  <c r="E37" i="1"/>
  <c r="Q36" i="1"/>
  <c r="Q35" i="1" s="1"/>
  <c r="P36" i="1"/>
  <c r="C36" i="1"/>
  <c r="P35" i="1"/>
  <c r="P34" i="1" s="1"/>
  <c r="E33" i="1"/>
  <c r="U33" i="1" s="1"/>
  <c r="Q32" i="1"/>
  <c r="Q31" i="1" s="1"/>
  <c r="P32" i="1"/>
  <c r="C32" i="1"/>
  <c r="P31" i="1"/>
  <c r="E30" i="1"/>
  <c r="U30" i="1" s="1"/>
  <c r="Q29" i="1"/>
  <c r="Q28" i="1" s="1"/>
  <c r="P29" i="1"/>
  <c r="C29" i="1"/>
  <c r="P28" i="1"/>
  <c r="E26" i="1"/>
  <c r="Q25" i="1"/>
  <c r="P25" i="1"/>
  <c r="N25" i="1"/>
  <c r="L25" i="1"/>
  <c r="J25" i="1"/>
  <c r="H25" i="1"/>
  <c r="F25" i="1"/>
  <c r="D25" i="1"/>
  <c r="C25" i="1"/>
  <c r="E24" i="1"/>
  <c r="U24" i="1" s="1"/>
  <c r="Q23" i="1"/>
  <c r="P23" i="1"/>
  <c r="N23" i="1"/>
  <c r="L23" i="1"/>
  <c r="J23" i="1"/>
  <c r="H23" i="1"/>
  <c r="F23" i="1"/>
  <c r="D23" i="1"/>
  <c r="C23" i="1"/>
  <c r="E23" i="1" s="1"/>
  <c r="Q22" i="1"/>
  <c r="P22" i="1"/>
  <c r="N22" i="1"/>
  <c r="L22" i="1"/>
  <c r="J22" i="1"/>
  <c r="H22" i="1"/>
  <c r="F22" i="1"/>
  <c r="D22" i="1"/>
  <c r="C22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P18" i="1"/>
  <c r="N18" i="1"/>
  <c r="L18" i="1"/>
  <c r="J18" i="1"/>
  <c r="H18" i="1"/>
  <c r="F18" i="1"/>
  <c r="D18" i="1"/>
  <c r="C18" i="1"/>
  <c r="E18" i="1" s="1"/>
  <c r="G18" i="1" s="1"/>
  <c r="I18" i="1" s="1"/>
  <c r="K18" i="1" s="1"/>
  <c r="M18" i="1" s="1"/>
  <c r="O18" i="1" s="1"/>
  <c r="Q17" i="1"/>
  <c r="P17" i="1"/>
  <c r="N17" i="1"/>
  <c r="L17" i="1"/>
  <c r="J17" i="1"/>
  <c r="H17" i="1"/>
  <c r="F17" i="1"/>
  <c r="D17" i="1"/>
  <c r="C17" i="1"/>
  <c r="E17" i="1" s="1"/>
  <c r="G17" i="1" s="1"/>
  <c r="I17" i="1" s="1"/>
  <c r="K17" i="1" s="1"/>
  <c r="M17" i="1" s="1"/>
  <c r="O17" i="1" s="1"/>
  <c r="E16" i="1"/>
  <c r="Q15" i="1"/>
  <c r="P15" i="1"/>
  <c r="C15" i="1"/>
  <c r="S15" i="1" s="1"/>
  <c r="Q14" i="1"/>
  <c r="P14" i="1"/>
  <c r="N14" i="1"/>
  <c r="L14" i="1"/>
  <c r="J14" i="1"/>
  <c r="H14" i="1"/>
  <c r="F14" i="1"/>
  <c r="D14" i="1"/>
  <c r="C14" i="1"/>
  <c r="E13" i="1"/>
  <c r="Q12" i="1"/>
  <c r="P12" i="1"/>
  <c r="P11" i="1" s="1"/>
  <c r="P66" i="1" s="1"/>
  <c r="N12" i="1"/>
  <c r="N11" i="1" s="1"/>
  <c r="N66" i="1" s="1"/>
  <c r="L12" i="1"/>
  <c r="L11" i="1" s="1"/>
  <c r="L66" i="1" s="1"/>
  <c r="J12" i="1"/>
  <c r="J11" i="1" s="1"/>
  <c r="J66" i="1" s="1"/>
  <c r="H12" i="1"/>
  <c r="H11" i="1" s="1"/>
  <c r="H66" i="1" s="1"/>
  <c r="F12" i="1"/>
  <c r="F11" i="1" s="1"/>
  <c r="F66" i="1" s="1"/>
  <c r="D12" i="1"/>
  <c r="D11" i="1" s="1"/>
  <c r="D66" i="1" s="1"/>
  <c r="C12" i="1"/>
  <c r="Q11" i="1"/>
  <c r="Q66" i="1" s="1"/>
  <c r="C11" i="1"/>
  <c r="G24" i="1" l="1"/>
  <c r="G23" i="1"/>
  <c r="U23" i="1"/>
  <c r="I24" i="1"/>
  <c r="K24" i="1" s="1"/>
  <c r="M24" i="1" s="1"/>
  <c r="O24" i="1" s="1"/>
  <c r="W24" i="1"/>
  <c r="G43" i="1"/>
  <c r="G44" i="1"/>
  <c r="G13" i="1"/>
  <c r="U13" i="1"/>
  <c r="G16" i="1"/>
  <c r="U16" i="1"/>
  <c r="E12" i="1"/>
  <c r="S12" i="1"/>
  <c r="E14" i="1"/>
  <c r="S14" i="1"/>
  <c r="E15" i="1"/>
  <c r="G26" i="1"/>
  <c r="U26" i="1"/>
  <c r="E29" i="1"/>
  <c r="S29" i="1"/>
  <c r="G30" i="1"/>
  <c r="E32" i="1"/>
  <c r="S32" i="1"/>
  <c r="G33" i="1"/>
  <c r="G37" i="1"/>
  <c r="U37" i="1"/>
  <c r="G39" i="1"/>
  <c r="U39" i="1"/>
  <c r="G45" i="1"/>
  <c r="U45" i="1"/>
  <c r="E22" i="1"/>
  <c r="S22" i="1"/>
  <c r="E25" i="1"/>
  <c r="S25" i="1"/>
  <c r="E36" i="1"/>
  <c r="S36" i="1"/>
  <c r="E38" i="1"/>
  <c r="S38" i="1"/>
  <c r="E40" i="1"/>
  <c r="S40" i="1"/>
  <c r="E41" i="1"/>
  <c r="S41" i="1"/>
  <c r="Q34" i="1"/>
  <c r="G42" i="1"/>
  <c r="I43" i="1"/>
  <c r="K43" i="1" s="1"/>
  <c r="M43" i="1" s="1"/>
  <c r="O43" i="1" s="1"/>
  <c r="W43" i="1"/>
  <c r="I44" i="1"/>
  <c r="K44" i="1" s="1"/>
  <c r="M44" i="1" s="1"/>
  <c r="O44" i="1" s="1"/>
  <c r="W44" i="1"/>
  <c r="R11" i="1"/>
  <c r="S11" i="1" s="1"/>
  <c r="U11" i="1" s="1"/>
  <c r="W11" i="1" s="1"/>
  <c r="S17" i="1"/>
  <c r="U17" i="1" s="1"/>
  <c r="W17" i="1" s="1"/>
  <c r="S50" i="1"/>
  <c r="C61" i="1"/>
  <c r="P27" i="1"/>
  <c r="C35" i="1"/>
  <c r="S35" i="1" s="1"/>
  <c r="Q27" i="1"/>
  <c r="E11" i="1"/>
  <c r="G11" i="1" s="1"/>
  <c r="I11" i="1" s="1"/>
  <c r="K11" i="1" s="1"/>
  <c r="M11" i="1" s="1"/>
  <c r="O11" i="1" s="1"/>
  <c r="C28" i="1"/>
  <c r="S28" i="1" s="1"/>
  <c r="C31" i="1"/>
  <c r="S49" i="1" l="1"/>
  <c r="U50" i="1"/>
  <c r="I23" i="1"/>
  <c r="K23" i="1" s="1"/>
  <c r="M23" i="1" s="1"/>
  <c r="O23" i="1" s="1"/>
  <c r="W23" i="1"/>
  <c r="G15" i="1"/>
  <c r="U15" i="1"/>
  <c r="G14" i="1"/>
  <c r="U14" i="1"/>
  <c r="G12" i="1"/>
  <c r="U12" i="1"/>
  <c r="I16" i="1"/>
  <c r="K16" i="1" s="1"/>
  <c r="M16" i="1" s="1"/>
  <c r="O16" i="1" s="1"/>
  <c r="W16" i="1"/>
  <c r="I13" i="1"/>
  <c r="K13" i="1" s="1"/>
  <c r="M13" i="1" s="1"/>
  <c r="O13" i="1" s="1"/>
  <c r="W13" i="1"/>
  <c r="E31" i="1"/>
  <c r="S31" i="1"/>
  <c r="I42" i="1"/>
  <c r="K42" i="1" s="1"/>
  <c r="M42" i="1" s="1"/>
  <c r="O42" i="1" s="1"/>
  <c r="W42" i="1"/>
  <c r="I33" i="1"/>
  <c r="K33" i="1" s="1"/>
  <c r="M33" i="1" s="1"/>
  <c r="O33" i="1" s="1"/>
  <c r="W33" i="1"/>
  <c r="G32" i="1"/>
  <c r="U32" i="1"/>
  <c r="G41" i="1"/>
  <c r="U41" i="1"/>
  <c r="G40" i="1"/>
  <c r="U40" i="1"/>
  <c r="G38" i="1"/>
  <c r="U38" i="1"/>
  <c r="G36" i="1"/>
  <c r="U36" i="1"/>
  <c r="G25" i="1"/>
  <c r="U25" i="1"/>
  <c r="G22" i="1"/>
  <c r="U22" i="1"/>
  <c r="I45" i="1"/>
  <c r="K45" i="1" s="1"/>
  <c r="M45" i="1" s="1"/>
  <c r="O45" i="1" s="1"/>
  <c r="W45" i="1"/>
  <c r="I39" i="1"/>
  <c r="K39" i="1" s="1"/>
  <c r="M39" i="1" s="1"/>
  <c r="O39" i="1" s="1"/>
  <c r="W39" i="1"/>
  <c r="I37" i="1"/>
  <c r="K37" i="1" s="1"/>
  <c r="M37" i="1" s="1"/>
  <c r="O37" i="1" s="1"/>
  <c r="W37" i="1"/>
  <c r="I30" i="1"/>
  <c r="K30" i="1" s="1"/>
  <c r="M30" i="1" s="1"/>
  <c r="O30" i="1" s="1"/>
  <c r="W30" i="1"/>
  <c r="G29" i="1"/>
  <c r="U29" i="1"/>
  <c r="I26" i="1"/>
  <c r="K26" i="1" s="1"/>
  <c r="M26" i="1" s="1"/>
  <c r="O26" i="1" s="1"/>
  <c r="W26" i="1"/>
  <c r="R66" i="1"/>
  <c r="E61" i="1"/>
  <c r="G61" i="1" s="1"/>
  <c r="I61" i="1" s="1"/>
  <c r="K61" i="1" s="1"/>
  <c r="M61" i="1" s="1"/>
  <c r="O61" i="1" s="1"/>
  <c r="C57" i="1"/>
  <c r="E35" i="1"/>
  <c r="C34" i="1"/>
  <c r="C27" i="1" s="1"/>
  <c r="E28" i="1"/>
  <c r="W50" i="1" l="1"/>
  <c r="W49" i="1" s="1"/>
  <c r="W66" i="1" s="1"/>
  <c r="U49" i="1"/>
  <c r="U66" i="1" s="1"/>
  <c r="I12" i="1"/>
  <c r="K12" i="1" s="1"/>
  <c r="M12" i="1" s="1"/>
  <c r="O12" i="1" s="1"/>
  <c r="W12" i="1"/>
  <c r="I14" i="1"/>
  <c r="K14" i="1" s="1"/>
  <c r="M14" i="1" s="1"/>
  <c r="O14" i="1" s="1"/>
  <c r="W14" i="1"/>
  <c r="I15" i="1"/>
  <c r="K15" i="1" s="1"/>
  <c r="M15" i="1" s="1"/>
  <c r="O15" i="1" s="1"/>
  <c r="W15" i="1"/>
  <c r="E27" i="1"/>
  <c r="S27" i="1"/>
  <c r="I29" i="1"/>
  <c r="K29" i="1" s="1"/>
  <c r="M29" i="1" s="1"/>
  <c r="O29" i="1" s="1"/>
  <c r="W29" i="1"/>
  <c r="G28" i="1"/>
  <c r="U28" i="1"/>
  <c r="G35" i="1"/>
  <c r="U35" i="1"/>
  <c r="E34" i="1"/>
  <c r="S34" i="1"/>
  <c r="I22" i="1"/>
  <c r="K22" i="1" s="1"/>
  <c r="M22" i="1" s="1"/>
  <c r="O22" i="1" s="1"/>
  <c r="W22" i="1"/>
  <c r="I25" i="1"/>
  <c r="K25" i="1" s="1"/>
  <c r="M25" i="1" s="1"/>
  <c r="O25" i="1" s="1"/>
  <c r="W25" i="1"/>
  <c r="I36" i="1"/>
  <c r="K36" i="1" s="1"/>
  <c r="M36" i="1" s="1"/>
  <c r="O36" i="1" s="1"/>
  <c r="W36" i="1"/>
  <c r="I38" i="1"/>
  <c r="K38" i="1" s="1"/>
  <c r="M38" i="1" s="1"/>
  <c r="O38" i="1" s="1"/>
  <c r="W38" i="1"/>
  <c r="I40" i="1"/>
  <c r="K40" i="1" s="1"/>
  <c r="M40" i="1" s="1"/>
  <c r="O40" i="1" s="1"/>
  <c r="W40" i="1"/>
  <c r="I41" i="1"/>
  <c r="K41" i="1" s="1"/>
  <c r="M41" i="1" s="1"/>
  <c r="O41" i="1" s="1"/>
  <c r="W41" i="1"/>
  <c r="I32" i="1"/>
  <c r="K32" i="1" s="1"/>
  <c r="M32" i="1" s="1"/>
  <c r="O32" i="1" s="1"/>
  <c r="W32" i="1"/>
  <c r="G31" i="1"/>
  <c r="U31" i="1"/>
  <c r="E57" i="1"/>
  <c r="G57" i="1" s="1"/>
  <c r="I57" i="1" s="1"/>
  <c r="K57" i="1" s="1"/>
  <c r="M57" i="1" s="1"/>
  <c r="O57" i="1" s="1"/>
  <c r="C49" i="1"/>
  <c r="I31" i="1" l="1"/>
  <c r="K31" i="1" s="1"/>
  <c r="M31" i="1" s="1"/>
  <c r="O31" i="1" s="1"/>
  <c r="W31" i="1"/>
  <c r="I35" i="1"/>
  <c r="K35" i="1" s="1"/>
  <c r="M35" i="1" s="1"/>
  <c r="O35" i="1" s="1"/>
  <c r="W35" i="1"/>
  <c r="I28" i="1"/>
  <c r="K28" i="1" s="1"/>
  <c r="M28" i="1" s="1"/>
  <c r="O28" i="1" s="1"/>
  <c r="W28" i="1"/>
  <c r="G34" i="1"/>
  <c r="U34" i="1"/>
  <c r="G27" i="1"/>
  <c r="U27" i="1"/>
  <c r="E49" i="1"/>
  <c r="G49" i="1" s="1"/>
  <c r="I49" i="1" s="1"/>
  <c r="K49" i="1" s="1"/>
  <c r="M49" i="1" s="1"/>
  <c r="O49" i="1" s="1"/>
  <c r="C66" i="1"/>
  <c r="I27" i="1" l="1"/>
  <c r="K27" i="1" s="1"/>
  <c r="M27" i="1" s="1"/>
  <c r="O27" i="1" s="1"/>
  <c r="W27" i="1"/>
  <c r="I34" i="1"/>
  <c r="K34" i="1" s="1"/>
  <c r="M34" i="1" s="1"/>
  <c r="O34" i="1" s="1"/>
  <c r="W34" i="1"/>
  <c r="E66" i="1"/>
  <c r="G66" i="1" s="1"/>
  <c r="I66" i="1" s="1"/>
  <c r="K66" i="1" s="1"/>
  <c r="M66" i="1" s="1"/>
  <c r="O66" i="1" s="1"/>
  <c r="S66" i="1"/>
</calcChain>
</file>

<file path=xl/sharedStrings.xml><?xml version="1.0" encoding="utf-8"?>
<sst xmlns="http://schemas.openxmlformats.org/spreadsheetml/2006/main" count="288" uniqueCount="142">
  <si>
    <t xml:space="preserve">к решению Думы </t>
  </si>
  <si>
    <t>города Мегиона</t>
  </si>
  <si>
    <t>Источники внутреннего финансирования дефицита бюджета городского округа город Мегион на 2014 год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</si>
  <si>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</si>
  <si>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</si>
  <si>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</si>
  <si>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</si>
  <si>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</si>
  <si>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</si>
  <si>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</si>
  <si>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</si>
  <si>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</si>
  <si>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</si>
  <si>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</si>
  <si>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</si>
  <si>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</si>
  <si>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</si>
  <si>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</si>
  <si>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</si>
  <si>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</si>
  <si>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</si>
  <si>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</si>
  <si>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</si>
  <si>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</si>
  <si>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</si>
  <si>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</si>
  <si>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</si>
  <si>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</si>
  <si>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</si>
  <si>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</si>
  <si>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</si>
  <si>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</si>
  <si>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</si>
  <si>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</si>
  <si>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</si>
  <si>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</si>
  <si>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</si>
  <si>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</si>
  <si>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</si>
  <si>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</si>
  <si>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</si>
  <si>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</si>
  <si>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</si>
  <si>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</si>
  <si>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</si>
  <si>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050 01 03 01 00 04 0000 710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</si>
  <si>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</si>
  <si>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</si>
  <si>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</si>
  <si>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050 01 03 01 00 04 0000 810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</si>
  <si>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</si>
  <si>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</si>
  <si>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</si>
  <si>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</si>
  <si>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</si>
  <si>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</si>
  <si>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</si>
  <si>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</si>
  <si>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</si>
  <si>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</si>
  <si>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</si>
  <si>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</si>
  <si>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</si>
  <si>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</si>
  <si>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</si>
  <si>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</si>
  <si>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</si>
  <si>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</si>
  <si>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</si>
  <si>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</si>
  <si>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</si>
  <si>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</si>
  <si>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</si>
  <si>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</si>
  <si>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</si>
  <si>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</si>
  <si>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</si>
  <si>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</si>
  <si>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</si>
  <si>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</si>
  <si>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</si>
  <si>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</si>
  <si>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</si>
  <si>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</si>
  <si>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</si>
  <si>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</si>
  <si>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</si>
  <si>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</si>
  <si>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</si>
  <si>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</si>
  <si>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</si>
  <si>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</si>
  <si>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</si>
  <si>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</si>
  <si>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</si>
  <si>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</si>
  <si>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</si>
  <si>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</si>
  <si>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</si>
  <si>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</si>
  <si>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</si>
  <si>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</si>
  <si>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</si>
  <si>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</si>
  <si>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</si>
  <si>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</si>
  <si>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</si>
  <si>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</si>
  <si>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</si>
  <si>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</si>
  <si>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</si>
  <si>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</si>
  <si>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</si>
  <si>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</si>
  <si>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</si>
  <si>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</si>
  <si>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</si>
  <si>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</si>
  <si>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</si>
  <si>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</si>
  <si>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</si>
  <si>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</si>
  <si>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</si>
  <si>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Утверждено решением о бюджете от 25.11.2013 №377 (тыс.рублей)</t>
  </si>
  <si>
    <t>Уточнено апрель (тыс.рублей)</t>
  </si>
  <si>
    <t>Источники внутреннего финансирования дефицита бюджета городского округа город Мегион на плановый период 2015 и 2016 годов</t>
  </si>
  <si>
    <t>7</t>
  </si>
  <si>
    <t>Приложение 14</t>
  </si>
  <si>
    <t>от __________  № _______</t>
  </si>
  <si>
    <t>Приложение 13</t>
  </si>
  <si>
    <t>Уточнено решением от 25.04.2014 №408  (тыс.рублей)</t>
  </si>
  <si>
    <t>Уточнено июнь (тыс.рублей)</t>
  </si>
  <si>
    <t>от ____________  № _____</t>
  </si>
  <si>
    <t>Уточнено октябрь (тыс.рублей)</t>
  </si>
  <si>
    <t>Уточнено решением от 27.06.2014 №419  (тыс.рублей)</t>
  </si>
  <si>
    <t>Сумма на 2015 год (тыс.рублей)</t>
  </si>
  <si>
    <t>Сумма на 2016 год (тыс.рублей)</t>
  </si>
  <si>
    <t>НА 215 год    Утверждено решением о бюджете от 25.11.2013 №377 (тыс.рублей)</t>
  </si>
  <si>
    <t>НА 2016 год   Утверждено решением о бюджете от 25.11.2013 №377 (тыс.рублей)</t>
  </si>
  <si>
    <t>НА 2016 год   Уточнено решением о бюджете от от 25.04.2014 №408 (тыс.рублей)</t>
  </si>
  <si>
    <t>НА 2015 год Уточнено решением о бюджете от от 25.04.2014 №408 (тыс.рублей)</t>
  </si>
  <si>
    <t>от 31.10.2014 №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</si>
</sst>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3" fillId="3" borderId="0" xfId="1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zoomScaleNormal="100" zoomScaleSheetLayoutView="90" workbookViewId="0">
      <selection activeCell="V5" sqref="V5"/>
    </sheetView>
  </sheetViews>
  <sheetFormatPr defaultRowHeight="13.8" x14ac:dyDescent="0.25"/>
  <cols>
    <col min="1" max="1" width="67" style="3" customWidth="1"/>
    <col min="2" max="2" width="29.6640625" style="3" customWidth="1"/>
    <col min="3" max="3" width="22.6640625" style="3" hidden="1" customWidth="1"/>
    <col min="4" max="4" width="13.33203125" style="3" hidden="1" customWidth="1"/>
    <col min="5" max="5" width="20.109375" style="3" hidden="1" customWidth="1"/>
    <col min="6" max="6" width="13.33203125" style="3" hidden="1" customWidth="1"/>
    <col min="7" max="7" width="20.109375" style="3" hidden="1" customWidth="1"/>
    <col min="8" max="8" width="13.33203125" style="3" hidden="1" customWidth="1"/>
    <col min="9" max="9" width="20.109375" style="3" hidden="1" customWidth="1"/>
    <col min="10" max="10" width="13.33203125" style="3" hidden="1" customWidth="1"/>
    <col min="11" max="11" width="20.109375" style="3" hidden="1" customWidth="1"/>
    <col min="12" max="12" width="13.33203125" style="3" hidden="1" customWidth="1"/>
    <col min="13" max="13" width="20.109375" style="3" hidden="1" customWidth="1"/>
    <col min="14" max="14" width="13.33203125" style="3" hidden="1" customWidth="1"/>
    <col min="15" max="15" width="16.109375" style="3" hidden="1" customWidth="1"/>
    <col min="16" max="16" width="14.33203125" style="3" hidden="1" customWidth="1"/>
    <col min="17" max="17" width="13.88671875" style="3" hidden="1" customWidth="1"/>
    <col min="18" max="18" width="16" style="3" hidden="1" customWidth="1"/>
    <col min="19" max="19" width="17.44140625" style="3" hidden="1" customWidth="1"/>
    <col min="20" max="20" width="15.5546875" style="3" hidden="1" customWidth="1"/>
    <col min="21" max="21" width="14.33203125" style="3" customWidth="1"/>
    <col min="22" max="22" width="15.5546875" style="3" customWidth="1"/>
    <col min="23" max="23" width="14.33203125" style="3" customWidth="1"/>
    <col min="24" max="254" width="9.109375" style="3"/>
    <col min="255" max="255" width="67" style="3" customWidth="1"/>
    <col min="256" max="256" width="29.6640625" style="3" customWidth="1"/>
    <col min="257" max="257" width="20.6640625" style="3" customWidth="1"/>
    <col min="258" max="259" width="0" style="3" hidden="1" customWidth="1"/>
    <col min="260" max="510" width="9.109375" style="3"/>
    <col min="511" max="511" width="67" style="3" customWidth="1"/>
    <col min="512" max="512" width="29.6640625" style="3" customWidth="1"/>
    <col min="513" max="513" width="20.6640625" style="3" customWidth="1"/>
    <col min="514" max="515" width="0" style="3" hidden="1" customWidth="1"/>
    <col min="516" max="766" width="9.109375" style="3"/>
    <col min="767" max="767" width="67" style="3" customWidth="1"/>
    <col min="768" max="768" width="29.6640625" style="3" customWidth="1"/>
    <col min="769" max="769" width="20.6640625" style="3" customWidth="1"/>
    <col min="770" max="771" width="0" style="3" hidden="1" customWidth="1"/>
    <col min="772" max="1022" width="9.109375" style="3"/>
    <col min="1023" max="1023" width="67" style="3" customWidth="1"/>
    <col min="1024" max="1024" width="29.6640625" style="3" customWidth="1"/>
    <col min="1025" max="1025" width="20.6640625" style="3" customWidth="1"/>
    <col min="1026" max="1027" width="0" style="3" hidden="1" customWidth="1"/>
    <col min="1028" max="1278" width="9.109375" style="3"/>
    <col min="1279" max="1279" width="67" style="3" customWidth="1"/>
    <col min="1280" max="1280" width="29.6640625" style="3" customWidth="1"/>
    <col min="1281" max="1281" width="20.6640625" style="3" customWidth="1"/>
    <col min="1282" max="1283" width="0" style="3" hidden="1" customWidth="1"/>
    <col min="1284" max="1534" width="9.109375" style="3"/>
    <col min="1535" max="1535" width="67" style="3" customWidth="1"/>
    <col min="1536" max="1536" width="29.6640625" style="3" customWidth="1"/>
    <col min="1537" max="1537" width="20.6640625" style="3" customWidth="1"/>
    <col min="1538" max="1539" width="0" style="3" hidden="1" customWidth="1"/>
    <col min="1540" max="1790" width="9.109375" style="3"/>
    <col min="1791" max="1791" width="67" style="3" customWidth="1"/>
    <col min="1792" max="1792" width="29.6640625" style="3" customWidth="1"/>
    <col min="1793" max="1793" width="20.6640625" style="3" customWidth="1"/>
    <col min="1794" max="1795" width="0" style="3" hidden="1" customWidth="1"/>
    <col min="1796" max="2046" width="9.109375" style="3"/>
    <col min="2047" max="2047" width="67" style="3" customWidth="1"/>
    <col min="2048" max="2048" width="29.6640625" style="3" customWidth="1"/>
    <col min="2049" max="2049" width="20.6640625" style="3" customWidth="1"/>
    <col min="2050" max="2051" width="0" style="3" hidden="1" customWidth="1"/>
    <col min="2052" max="2302" width="9.109375" style="3"/>
    <col min="2303" max="2303" width="67" style="3" customWidth="1"/>
    <col min="2304" max="2304" width="29.6640625" style="3" customWidth="1"/>
    <col min="2305" max="2305" width="20.6640625" style="3" customWidth="1"/>
    <col min="2306" max="2307" width="0" style="3" hidden="1" customWidth="1"/>
    <col min="2308" max="2558" width="9.109375" style="3"/>
    <col min="2559" max="2559" width="67" style="3" customWidth="1"/>
    <col min="2560" max="2560" width="29.6640625" style="3" customWidth="1"/>
    <col min="2561" max="2561" width="20.6640625" style="3" customWidth="1"/>
    <col min="2562" max="2563" width="0" style="3" hidden="1" customWidth="1"/>
    <col min="2564" max="2814" width="9.109375" style="3"/>
    <col min="2815" max="2815" width="67" style="3" customWidth="1"/>
    <col min="2816" max="2816" width="29.6640625" style="3" customWidth="1"/>
    <col min="2817" max="2817" width="20.6640625" style="3" customWidth="1"/>
    <col min="2818" max="2819" width="0" style="3" hidden="1" customWidth="1"/>
    <col min="2820" max="3070" width="9.109375" style="3"/>
    <col min="3071" max="3071" width="67" style="3" customWidth="1"/>
    <col min="3072" max="3072" width="29.6640625" style="3" customWidth="1"/>
    <col min="3073" max="3073" width="20.6640625" style="3" customWidth="1"/>
    <col min="3074" max="3075" width="0" style="3" hidden="1" customWidth="1"/>
    <col min="3076" max="3326" width="9.109375" style="3"/>
    <col min="3327" max="3327" width="67" style="3" customWidth="1"/>
    <col min="3328" max="3328" width="29.6640625" style="3" customWidth="1"/>
    <col min="3329" max="3329" width="20.6640625" style="3" customWidth="1"/>
    <col min="3330" max="3331" width="0" style="3" hidden="1" customWidth="1"/>
    <col min="3332" max="3582" width="9.109375" style="3"/>
    <col min="3583" max="3583" width="67" style="3" customWidth="1"/>
    <col min="3584" max="3584" width="29.6640625" style="3" customWidth="1"/>
    <col min="3585" max="3585" width="20.6640625" style="3" customWidth="1"/>
    <col min="3586" max="3587" width="0" style="3" hidden="1" customWidth="1"/>
    <col min="3588" max="3838" width="9.109375" style="3"/>
    <col min="3839" max="3839" width="67" style="3" customWidth="1"/>
    <col min="3840" max="3840" width="29.6640625" style="3" customWidth="1"/>
    <col min="3841" max="3841" width="20.6640625" style="3" customWidth="1"/>
    <col min="3842" max="3843" width="0" style="3" hidden="1" customWidth="1"/>
    <col min="3844" max="4094" width="9.109375" style="3"/>
    <col min="4095" max="4095" width="67" style="3" customWidth="1"/>
    <col min="4096" max="4096" width="29.6640625" style="3" customWidth="1"/>
    <col min="4097" max="4097" width="20.6640625" style="3" customWidth="1"/>
    <col min="4098" max="4099" width="0" style="3" hidden="1" customWidth="1"/>
    <col min="4100" max="4350" width="9.109375" style="3"/>
    <col min="4351" max="4351" width="67" style="3" customWidth="1"/>
    <col min="4352" max="4352" width="29.6640625" style="3" customWidth="1"/>
    <col min="4353" max="4353" width="20.6640625" style="3" customWidth="1"/>
    <col min="4354" max="4355" width="0" style="3" hidden="1" customWidth="1"/>
    <col min="4356" max="4606" width="9.109375" style="3"/>
    <col min="4607" max="4607" width="67" style="3" customWidth="1"/>
    <col min="4608" max="4608" width="29.6640625" style="3" customWidth="1"/>
    <col min="4609" max="4609" width="20.6640625" style="3" customWidth="1"/>
    <col min="4610" max="4611" width="0" style="3" hidden="1" customWidth="1"/>
    <col min="4612" max="4862" width="9.109375" style="3"/>
    <col min="4863" max="4863" width="67" style="3" customWidth="1"/>
    <col min="4864" max="4864" width="29.6640625" style="3" customWidth="1"/>
    <col min="4865" max="4865" width="20.6640625" style="3" customWidth="1"/>
    <col min="4866" max="4867" width="0" style="3" hidden="1" customWidth="1"/>
    <col min="4868" max="5118" width="9.109375" style="3"/>
    <col min="5119" max="5119" width="67" style="3" customWidth="1"/>
    <col min="5120" max="5120" width="29.6640625" style="3" customWidth="1"/>
    <col min="5121" max="5121" width="20.6640625" style="3" customWidth="1"/>
    <col min="5122" max="5123" width="0" style="3" hidden="1" customWidth="1"/>
    <col min="5124" max="5374" width="9.109375" style="3"/>
    <col min="5375" max="5375" width="67" style="3" customWidth="1"/>
    <col min="5376" max="5376" width="29.6640625" style="3" customWidth="1"/>
    <col min="5377" max="5377" width="20.6640625" style="3" customWidth="1"/>
    <col min="5378" max="5379" width="0" style="3" hidden="1" customWidth="1"/>
    <col min="5380" max="5630" width="9.109375" style="3"/>
    <col min="5631" max="5631" width="67" style="3" customWidth="1"/>
    <col min="5632" max="5632" width="29.6640625" style="3" customWidth="1"/>
    <col min="5633" max="5633" width="20.6640625" style="3" customWidth="1"/>
    <col min="5634" max="5635" width="0" style="3" hidden="1" customWidth="1"/>
    <col min="5636" max="5886" width="9.109375" style="3"/>
    <col min="5887" max="5887" width="67" style="3" customWidth="1"/>
    <col min="5888" max="5888" width="29.6640625" style="3" customWidth="1"/>
    <col min="5889" max="5889" width="20.6640625" style="3" customWidth="1"/>
    <col min="5890" max="5891" width="0" style="3" hidden="1" customWidth="1"/>
    <col min="5892" max="6142" width="9.109375" style="3"/>
    <col min="6143" max="6143" width="67" style="3" customWidth="1"/>
    <col min="6144" max="6144" width="29.6640625" style="3" customWidth="1"/>
    <col min="6145" max="6145" width="20.6640625" style="3" customWidth="1"/>
    <col min="6146" max="6147" width="0" style="3" hidden="1" customWidth="1"/>
    <col min="6148" max="6398" width="9.109375" style="3"/>
    <col min="6399" max="6399" width="67" style="3" customWidth="1"/>
    <col min="6400" max="6400" width="29.6640625" style="3" customWidth="1"/>
    <col min="6401" max="6401" width="20.6640625" style="3" customWidth="1"/>
    <col min="6402" max="6403" width="0" style="3" hidden="1" customWidth="1"/>
    <col min="6404" max="6654" width="9.109375" style="3"/>
    <col min="6655" max="6655" width="67" style="3" customWidth="1"/>
    <col min="6656" max="6656" width="29.6640625" style="3" customWidth="1"/>
    <col min="6657" max="6657" width="20.6640625" style="3" customWidth="1"/>
    <col min="6658" max="6659" width="0" style="3" hidden="1" customWidth="1"/>
    <col min="6660" max="6910" width="9.109375" style="3"/>
    <col min="6911" max="6911" width="67" style="3" customWidth="1"/>
    <col min="6912" max="6912" width="29.6640625" style="3" customWidth="1"/>
    <col min="6913" max="6913" width="20.6640625" style="3" customWidth="1"/>
    <col min="6914" max="6915" width="0" style="3" hidden="1" customWidth="1"/>
    <col min="6916" max="7166" width="9.109375" style="3"/>
    <col min="7167" max="7167" width="67" style="3" customWidth="1"/>
    <col min="7168" max="7168" width="29.6640625" style="3" customWidth="1"/>
    <col min="7169" max="7169" width="20.6640625" style="3" customWidth="1"/>
    <col min="7170" max="7171" width="0" style="3" hidden="1" customWidth="1"/>
    <col min="7172" max="7422" width="9.109375" style="3"/>
    <col min="7423" max="7423" width="67" style="3" customWidth="1"/>
    <col min="7424" max="7424" width="29.6640625" style="3" customWidth="1"/>
    <col min="7425" max="7425" width="20.6640625" style="3" customWidth="1"/>
    <col min="7426" max="7427" width="0" style="3" hidden="1" customWidth="1"/>
    <col min="7428" max="7678" width="9.109375" style="3"/>
    <col min="7679" max="7679" width="67" style="3" customWidth="1"/>
    <col min="7680" max="7680" width="29.6640625" style="3" customWidth="1"/>
    <col min="7681" max="7681" width="20.6640625" style="3" customWidth="1"/>
    <col min="7682" max="7683" width="0" style="3" hidden="1" customWidth="1"/>
    <col min="7684" max="7934" width="9.109375" style="3"/>
    <col min="7935" max="7935" width="67" style="3" customWidth="1"/>
    <col min="7936" max="7936" width="29.6640625" style="3" customWidth="1"/>
    <col min="7937" max="7937" width="20.6640625" style="3" customWidth="1"/>
    <col min="7938" max="7939" width="0" style="3" hidden="1" customWidth="1"/>
    <col min="7940" max="8190" width="9.109375" style="3"/>
    <col min="8191" max="8191" width="67" style="3" customWidth="1"/>
    <col min="8192" max="8192" width="29.6640625" style="3" customWidth="1"/>
    <col min="8193" max="8193" width="20.6640625" style="3" customWidth="1"/>
    <col min="8194" max="8195" width="0" style="3" hidden="1" customWidth="1"/>
    <col min="8196" max="8446" width="9.109375" style="3"/>
    <col min="8447" max="8447" width="67" style="3" customWidth="1"/>
    <col min="8448" max="8448" width="29.6640625" style="3" customWidth="1"/>
    <col min="8449" max="8449" width="20.6640625" style="3" customWidth="1"/>
    <col min="8450" max="8451" width="0" style="3" hidden="1" customWidth="1"/>
    <col min="8452" max="8702" width="9.109375" style="3"/>
    <col min="8703" max="8703" width="67" style="3" customWidth="1"/>
    <col min="8704" max="8704" width="29.6640625" style="3" customWidth="1"/>
    <col min="8705" max="8705" width="20.6640625" style="3" customWidth="1"/>
    <col min="8706" max="8707" width="0" style="3" hidden="1" customWidth="1"/>
    <col min="8708" max="8958" width="9.109375" style="3"/>
    <col min="8959" max="8959" width="67" style="3" customWidth="1"/>
    <col min="8960" max="8960" width="29.6640625" style="3" customWidth="1"/>
    <col min="8961" max="8961" width="20.6640625" style="3" customWidth="1"/>
    <col min="8962" max="8963" width="0" style="3" hidden="1" customWidth="1"/>
    <col min="8964" max="9214" width="9.109375" style="3"/>
    <col min="9215" max="9215" width="67" style="3" customWidth="1"/>
    <col min="9216" max="9216" width="29.6640625" style="3" customWidth="1"/>
    <col min="9217" max="9217" width="20.6640625" style="3" customWidth="1"/>
    <col min="9218" max="9219" width="0" style="3" hidden="1" customWidth="1"/>
    <col min="9220" max="9470" width="9.109375" style="3"/>
    <col min="9471" max="9471" width="67" style="3" customWidth="1"/>
    <col min="9472" max="9472" width="29.6640625" style="3" customWidth="1"/>
    <col min="9473" max="9473" width="20.6640625" style="3" customWidth="1"/>
    <col min="9474" max="9475" width="0" style="3" hidden="1" customWidth="1"/>
    <col min="9476" max="9726" width="9.109375" style="3"/>
    <col min="9727" max="9727" width="67" style="3" customWidth="1"/>
    <col min="9728" max="9728" width="29.6640625" style="3" customWidth="1"/>
    <col min="9729" max="9729" width="20.6640625" style="3" customWidth="1"/>
    <col min="9730" max="9731" width="0" style="3" hidden="1" customWidth="1"/>
    <col min="9732" max="9982" width="9.109375" style="3"/>
    <col min="9983" max="9983" width="67" style="3" customWidth="1"/>
    <col min="9984" max="9984" width="29.6640625" style="3" customWidth="1"/>
    <col min="9985" max="9985" width="20.6640625" style="3" customWidth="1"/>
    <col min="9986" max="9987" width="0" style="3" hidden="1" customWidth="1"/>
    <col min="9988" max="10238" width="9.109375" style="3"/>
    <col min="10239" max="10239" width="67" style="3" customWidth="1"/>
    <col min="10240" max="10240" width="29.6640625" style="3" customWidth="1"/>
    <col min="10241" max="10241" width="20.6640625" style="3" customWidth="1"/>
    <col min="10242" max="10243" width="0" style="3" hidden="1" customWidth="1"/>
    <col min="10244" max="10494" width="9.109375" style="3"/>
    <col min="10495" max="10495" width="67" style="3" customWidth="1"/>
    <col min="10496" max="10496" width="29.6640625" style="3" customWidth="1"/>
    <col min="10497" max="10497" width="20.6640625" style="3" customWidth="1"/>
    <col min="10498" max="10499" width="0" style="3" hidden="1" customWidth="1"/>
    <col min="10500" max="10750" width="9.109375" style="3"/>
    <col min="10751" max="10751" width="67" style="3" customWidth="1"/>
    <col min="10752" max="10752" width="29.6640625" style="3" customWidth="1"/>
    <col min="10753" max="10753" width="20.6640625" style="3" customWidth="1"/>
    <col min="10754" max="10755" width="0" style="3" hidden="1" customWidth="1"/>
    <col min="10756" max="11006" width="9.109375" style="3"/>
    <col min="11007" max="11007" width="67" style="3" customWidth="1"/>
    <col min="11008" max="11008" width="29.6640625" style="3" customWidth="1"/>
    <col min="11009" max="11009" width="20.6640625" style="3" customWidth="1"/>
    <col min="11010" max="11011" width="0" style="3" hidden="1" customWidth="1"/>
    <col min="11012" max="11262" width="9.109375" style="3"/>
    <col min="11263" max="11263" width="67" style="3" customWidth="1"/>
    <col min="11264" max="11264" width="29.6640625" style="3" customWidth="1"/>
    <col min="11265" max="11265" width="20.6640625" style="3" customWidth="1"/>
    <col min="11266" max="11267" width="0" style="3" hidden="1" customWidth="1"/>
    <col min="11268" max="11518" width="9.109375" style="3"/>
    <col min="11519" max="11519" width="67" style="3" customWidth="1"/>
    <col min="11520" max="11520" width="29.6640625" style="3" customWidth="1"/>
    <col min="11521" max="11521" width="20.6640625" style="3" customWidth="1"/>
    <col min="11522" max="11523" width="0" style="3" hidden="1" customWidth="1"/>
    <col min="11524" max="11774" width="9.109375" style="3"/>
    <col min="11775" max="11775" width="67" style="3" customWidth="1"/>
    <col min="11776" max="11776" width="29.6640625" style="3" customWidth="1"/>
    <col min="11777" max="11777" width="20.6640625" style="3" customWidth="1"/>
    <col min="11778" max="11779" width="0" style="3" hidden="1" customWidth="1"/>
    <col min="11780" max="12030" width="9.109375" style="3"/>
    <col min="12031" max="12031" width="67" style="3" customWidth="1"/>
    <col min="12032" max="12032" width="29.6640625" style="3" customWidth="1"/>
    <col min="12033" max="12033" width="20.6640625" style="3" customWidth="1"/>
    <col min="12034" max="12035" width="0" style="3" hidden="1" customWidth="1"/>
    <col min="12036" max="12286" width="9.109375" style="3"/>
    <col min="12287" max="12287" width="67" style="3" customWidth="1"/>
    <col min="12288" max="12288" width="29.6640625" style="3" customWidth="1"/>
    <col min="12289" max="12289" width="20.6640625" style="3" customWidth="1"/>
    <col min="12290" max="12291" width="0" style="3" hidden="1" customWidth="1"/>
    <col min="12292" max="12542" width="9.109375" style="3"/>
    <col min="12543" max="12543" width="67" style="3" customWidth="1"/>
    <col min="12544" max="12544" width="29.6640625" style="3" customWidth="1"/>
    <col min="12545" max="12545" width="20.6640625" style="3" customWidth="1"/>
    <col min="12546" max="12547" width="0" style="3" hidden="1" customWidth="1"/>
    <col min="12548" max="12798" width="9.109375" style="3"/>
    <col min="12799" max="12799" width="67" style="3" customWidth="1"/>
    <col min="12800" max="12800" width="29.6640625" style="3" customWidth="1"/>
    <col min="12801" max="12801" width="20.6640625" style="3" customWidth="1"/>
    <col min="12802" max="12803" width="0" style="3" hidden="1" customWidth="1"/>
    <col min="12804" max="13054" width="9.109375" style="3"/>
    <col min="13055" max="13055" width="67" style="3" customWidth="1"/>
    <col min="13056" max="13056" width="29.6640625" style="3" customWidth="1"/>
    <col min="13057" max="13057" width="20.6640625" style="3" customWidth="1"/>
    <col min="13058" max="13059" width="0" style="3" hidden="1" customWidth="1"/>
    <col min="13060" max="13310" width="9.109375" style="3"/>
    <col min="13311" max="13311" width="67" style="3" customWidth="1"/>
    <col min="13312" max="13312" width="29.6640625" style="3" customWidth="1"/>
    <col min="13313" max="13313" width="20.6640625" style="3" customWidth="1"/>
    <col min="13314" max="13315" width="0" style="3" hidden="1" customWidth="1"/>
    <col min="13316" max="13566" width="9.109375" style="3"/>
    <col min="13567" max="13567" width="67" style="3" customWidth="1"/>
    <col min="13568" max="13568" width="29.6640625" style="3" customWidth="1"/>
    <col min="13569" max="13569" width="20.6640625" style="3" customWidth="1"/>
    <col min="13570" max="13571" width="0" style="3" hidden="1" customWidth="1"/>
    <col min="13572" max="13822" width="9.109375" style="3"/>
    <col min="13823" max="13823" width="67" style="3" customWidth="1"/>
    <col min="13824" max="13824" width="29.6640625" style="3" customWidth="1"/>
    <col min="13825" max="13825" width="20.6640625" style="3" customWidth="1"/>
    <col min="13826" max="13827" width="0" style="3" hidden="1" customWidth="1"/>
    <col min="13828" max="14078" width="9.109375" style="3"/>
    <col min="14079" max="14079" width="67" style="3" customWidth="1"/>
    <col min="14080" max="14080" width="29.6640625" style="3" customWidth="1"/>
    <col min="14081" max="14081" width="20.6640625" style="3" customWidth="1"/>
    <col min="14082" max="14083" width="0" style="3" hidden="1" customWidth="1"/>
    <col min="14084" max="14334" width="9.109375" style="3"/>
    <col min="14335" max="14335" width="67" style="3" customWidth="1"/>
    <col min="14336" max="14336" width="29.6640625" style="3" customWidth="1"/>
    <col min="14337" max="14337" width="20.6640625" style="3" customWidth="1"/>
    <col min="14338" max="14339" width="0" style="3" hidden="1" customWidth="1"/>
    <col min="14340" max="14590" width="9.109375" style="3"/>
    <col min="14591" max="14591" width="67" style="3" customWidth="1"/>
    <col min="14592" max="14592" width="29.6640625" style="3" customWidth="1"/>
    <col min="14593" max="14593" width="20.6640625" style="3" customWidth="1"/>
    <col min="14594" max="14595" width="0" style="3" hidden="1" customWidth="1"/>
    <col min="14596" max="14846" width="9.109375" style="3"/>
    <col min="14847" max="14847" width="67" style="3" customWidth="1"/>
    <col min="14848" max="14848" width="29.6640625" style="3" customWidth="1"/>
    <col min="14849" max="14849" width="20.6640625" style="3" customWidth="1"/>
    <col min="14850" max="14851" width="0" style="3" hidden="1" customWidth="1"/>
    <col min="14852" max="15102" width="9.109375" style="3"/>
    <col min="15103" max="15103" width="67" style="3" customWidth="1"/>
    <col min="15104" max="15104" width="29.6640625" style="3" customWidth="1"/>
    <col min="15105" max="15105" width="20.6640625" style="3" customWidth="1"/>
    <col min="15106" max="15107" width="0" style="3" hidden="1" customWidth="1"/>
    <col min="15108" max="15358" width="9.109375" style="3"/>
    <col min="15359" max="15359" width="67" style="3" customWidth="1"/>
    <col min="15360" max="15360" width="29.6640625" style="3" customWidth="1"/>
    <col min="15361" max="15361" width="20.6640625" style="3" customWidth="1"/>
    <col min="15362" max="15363" width="0" style="3" hidden="1" customWidth="1"/>
    <col min="15364" max="15614" width="9.109375" style="3"/>
    <col min="15615" max="15615" width="67" style="3" customWidth="1"/>
    <col min="15616" max="15616" width="29.6640625" style="3" customWidth="1"/>
    <col min="15617" max="15617" width="20.6640625" style="3" customWidth="1"/>
    <col min="15618" max="15619" width="0" style="3" hidden="1" customWidth="1"/>
    <col min="15620" max="15870" width="9.109375" style="3"/>
    <col min="15871" max="15871" width="67" style="3" customWidth="1"/>
    <col min="15872" max="15872" width="29.6640625" style="3" customWidth="1"/>
    <col min="15873" max="15873" width="20.6640625" style="3" customWidth="1"/>
    <col min="15874" max="15875" width="0" style="3" hidden="1" customWidth="1"/>
    <col min="15876" max="16126" width="9.109375" style="3"/>
    <col min="16127" max="16127" width="67" style="3" customWidth="1"/>
    <col min="16128" max="16128" width="29.6640625" style="3" customWidth="1"/>
    <col min="16129" max="16129" width="20.6640625" style="3" customWidth="1"/>
    <col min="16130" max="16131" width="0" style="3" hidden="1" customWidth="1"/>
    <col min="16132" max="16384" width="9.109375" style="3"/>
  </cols>
  <sheetData>
    <row r="1" spans="1:23" s="1" customFormat="1" ht="15.6" x14ac:dyDescent="0.3">
      <c r="E1" s="2"/>
      <c r="G1" s="2"/>
      <c r="I1" s="2"/>
      <c r="K1" s="2"/>
      <c r="M1" s="2"/>
      <c r="O1" s="2"/>
      <c r="R1" s="2" t="s">
        <v>129</v>
      </c>
      <c r="T1" s="2"/>
      <c r="V1" s="2" t="s">
        <v>129</v>
      </c>
    </row>
    <row r="2" spans="1:23" s="1" customFormat="1" ht="15.6" x14ac:dyDescent="0.3">
      <c r="E2" s="2"/>
      <c r="G2" s="2"/>
      <c r="I2" s="2"/>
      <c r="K2" s="2"/>
      <c r="M2" s="2"/>
      <c r="O2" s="2"/>
      <c r="R2" s="2" t="s">
        <v>0</v>
      </c>
      <c r="T2" s="2"/>
      <c r="V2" s="2" t="s">
        <v>0</v>
      </c>
    </row>
    <row r="3" spans="1:23" x14ac:dyDescent="0.25">
      <c r="R3" s="3" t="s">
        <v>1</v>
      </c>
      <c r="V3" s="3" t="s">
        <v>1</v>
      </c>
    </row>
    <row r="4" spans="1:23" s="1" customFormat="1" ht="15.6" x14ac:dyDescent="0.3">
      <c r="E4" s="2"/>
      <c r="G4" s="2"/>
      <c r="I4" s="2"/>
      <c r="K4" s="2"/>
      <c r="M4" s="2"/>
      <c r="O4" s="2"/>
      <c r="R4" s="2" t="s">
        <v>128</v>
      </c>
      <c r="T4" s="2"/>
      <c r="V4" s="2" t="s">
        <v>141</v>
      </c>
    </row>
    <row r="6" spans="1:23" ht="15" customHeight="1" x14ac:dyDescent="0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3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3" ht="15" customHeight="1" x14ac:dyDescent="0.25">
      <c r="A8" s="56" t="s">
        <v>3</v>
      </c>
      <c r="B8" s="57" t="s">
        <v>4</v>
      </c>
      <c r="C8" s="51" t="s">
        <v>123</v>
      </c>
      <c r="D8" s="52" t="s">
        <v>6</v>
      </c>
      <c r="E8" s="51"/>
      <c r="F8" s="52" t="s">
        <v>7</v>
      </c>
      <c r="G8" s="51"/>
      <c r="H8" s="52" t="s">
        <v>8</v>
      </c>
      <c r="I8" s="51"/>
      <c r="J8" s="52" t="s">
        <v>9</v>
      </c>
      <c r="K8" s="51"/>
      <c r="L8" s="52" t="s">
        <v>10</v>
      </c>
      <c r="M8" s="51"/>
      <c r="N8" s="52" t="s">
        <v>11</v>
      </c>
      <c r="O8" s="51" t="s">
        <v>12</v>
      </c>
      <c r="P8" s="51" t="s">
        <v>13</v>
      </c>
      <c r="Q8" s="51" t="s">
        <v>14</v>
      </c>
      <c r="R8" s="51" t="s">
        <v>124</v>
      </c>
      <c r="S8" s="51" t="s">
        <v>130</v>
      </c>
      <c r="T8" s="51" t="s">
        <v>131</v>
      </c>
      <c r="U8" s="51" t="s">
        <v>134</v>
      </c>
      <c r="V8" s="51" t="s">
        <v>133</v>
      </c>
      <c r="W8" s="51" t="s">
        <v>5</v>
      </c>
    </row>
    <row r="9" spans="1:23" ht="60" customHeight="1" x14ac:dyDescent="0.25">
      <c r="A9" s="56"/>
      <c r="B9" s="57"/>
      <c r="C9" s="51"/>
      <c r="D9" s="53"/>
      <c r="E9" s="51"/>
      <c r="F9" s="53"/>
      <c r="G9" s="51"/>
      <c r="H9" s="53"/>
      <c r="I9" s="51"/>
      <c r="J9" s="53"/>
      <c r="K9" s="51"/>
      <c r="L9" s="53"/>
      <c r="M9" s="51"/>
      <c r="N9" s="53"/>
      <c r="O9" s="51"/>
      <c r="P9" s="51"/>
      <c r="Q9" s="51"/>
      <c r="R9" s="51"/>
      <c r="S9" s="51"/>
      <c r="T9" s="51"/>
      <c r="U9" s="51"/>
      <c r="V9" s="51"/>
      <c r="W9" s="51"/>
    </row>
    <row r="10" spans="1:23" s="8" customFormat="1" x14ac:dyDescent="0.25">
      <c r="A10" s="4">
        <v>1</v>
      </c>
      <c r="B10" s="5">
        <v>2</v>
      </c>
      <c r="C10" s="6" t="s">
        <v>15</v>
      </c>
      <c r="D10" s="7"/>
      <c r="E10" s="6" t="s">
        <v>15</v>
      </c>
      <c r="F10" s="7"/>
      <c r="G10" s="6" t="s">
        <v>15</v>
      </c>
      <c r="H10" s="7"/>
      <c r="I10" s="6" t="s">
        <v>15</v>
      </c>
      <c r="J10" s="7"/>
      <c r="K10" s="6" t="s">
        <v>15</v>
      </c>
      <c r="L10" s="7">
        <v>4</v>
      </c>
      <c r="M10" s="6" t="s">
        <v>16</v>
      </c>
      <c r="N10" s="7">
        <v>4</v>
      </c>
      <c r="O10" s="6" t="s">
        <v>16</v>
      </c>
      <c r="P10" s="6" t="s">
        <v>15</v>
      </c>
      <c r="Q10" s="6" t="s">
        <v>15</v>
      </c>
      <c r="R10" s="32" t="s">
        <v>15</v>
      </c>
      <c r="S10" s="32" t="s">
        <v>15</v>
      </c>
      <c r="T10" s="37" t="s">
        <v>15</v>
      </c>
      <c r="U10" s="37" t="s">
        <v>15</v>
      </c>
      <c r="V10" s="39" t="s">
        <v>15</v>
      </c>
      <c r="W10" s="39" t="s">
        <v>15</v>
      </c>
    </row>
    <row r="11" spans="1:23" ht="27.6" x14ac:dyDescent="0.25">
      <c r="A11" s="9" t="s">
        <v>17</v>
      </c>
      <c r="B11" s="10" t="s">
        <v>18</v>
      </c>
      <c r="C11" s="11">
        <f>SUM(C12+C17+C22)</f>
        <v>97965</v>
      </c>
      <c r="D11" s="11">
        <f t="shared" ref="D11" si="0">SUM(D12+D17+D22)</f>
        <v>0</v>
      </c>
      <c r="E11" s="12">
        <f t="shared" ref="E11:E66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100240.1</v>
      </c>
      <c r="Q11" s="11">
        <f>SUM(Q12+Q17+Q22)</f>
        <v>74197.899999999994</v>
      </c>
      <c r="R11" s="11">
        <f>SUM(R12+R17+R22)</f>
        <v>-2343.6</v>
      </c>
      <c r="S11" s="11">
        <f t="shared" ref="S11:S20" si="5">SUM(C11+R11)</f>
        <v>95621.4</v>
      </c>
      <c r="T11" s="11">
        <f>SUM(T12+T17+T22)</f>
        <v>-900</v>
      </c>
      <c r="U11" s="11">
        <f>S11+T11</f>
        <v>94721.4</v>
      </c>
      <c r="V11" s="11">
        <f>SUM(V12+V17+V22)</f>
        <v>0</v>
      </c>
      <c r="W11" s="11">
        <f>U11+V11</f>
        <v>94721.4</v>
      </c>
    </row>
    <row r="12" spans="1:23" ht="27.6" hidden="1" x14ac:dyDescent="0.25">
      <c r="A12" s="9" t="s">
        <v>19</v>
      </c>
      <c r="B12" s="10" t="s">
        <v>20</v>
      </c>
      <c r="C12" s="11">
        <f>C14</f>
        <v>0</v>
      </c>
      <c r="D12" s="11">
        <f t="shared" ref="D12" si="6">D14</f>
        <v>0</v>
      </c>
      <c r="E12" s="12">
        <f t="shared" si="1"/>
        <v>0</v>
      </c>
      <c r="F12" s="11">
        <f t="shared" ref="F12" si="7">F14</f>
        <v>0</v>
      </c>
      <c r="G12" s="12">
        <f t="shared" ref="G12:G66" si="8">SUM(E12:F12)</f>
        <v>0</v>
      </c>
      <c r="H12" s="11">
        <f t="shared" ref="H12:J12" si="9">H14</f>
        <v>0</v>
      </c>
      <c r="I12" s="12">
        <f t="shared" ref="I12:I66" si="10">SUM(G12:H12)</f>
        <v>0</v>
      </c>
      <c r="J12" s="11">
        <f t="shared" si="9"/>
        <v>0</v>
      </c>
      <c r="K12" s="12">
        <f t="shared" ref="K12:K66" si="11">SUM(I12:J12)</f>
        <v>0</v>
      </c>
      <c r="L12" s="11">
        <f t="shared" ref="L12:N12" si="12">L14</f>
        <v>0</v>
      </c>
      <c r="M12" s="12">
        <f t="shared" ref="M12:M66" si="13">SUM(K12:L12)</f>
        <v>0</v>
      </c>
      <c r="N12" s="11">
        <f t="shared" si="12"/>
        <v>0</v>
      </c>
      <c r="O12" s="12">
        <f t="shared" ref="O12:O66" si="14">SUM(M12:N12)</f>
        <v>0</v>
      </c>
      <c r="P12" s="11">
        <f>P14</f>
        <v>0</v>
      </c>
      <c r="Q12" s="11">
        <f>Q14</f>
        <v>0</v>
      </c>
      <c r="R12" s="11">
        <f>R14</f>
        <v>0</v>
      </c>
      <c r="S12" s="18">
        <f t="shared" si="5"/>
        <v>0</v>
      </c>
      <c r="T12" s="11">
        <f>T14</f>
        <v>0</v>
      </c>
      <c r="U12" s="18">
        <f t="shared" ref="U12:U16" si="15">SUM(E12+T12)</f>
        <v>0</v>
      </c>
      <c r="V12" s="11">
        <f>V14</f>
        <v>0</v>
      </c>
      <c r="W12" s="18">
        <f t="shared" ref="W12:W16" si="16">SUM(G12+V12)</f>
        <v>0</v>
      </c>
    </row>
    <row r="13" spans="1:23" ht="41.4" hidden="1" x14ac:dyDescent="0.25">
      <c r="A13" s="13" t="s">
        <v>21</v>
      </c>
      <c r="B13" s="14" t="s">
        <v>22</v>
      </c>
      <c r="C13" s="15" t="s">
        <v>23</v>
      </c>
      <c r="D13" s="16"/>
      <c r="E13" s="12">
        <f t="shared" si="1"/>
        <v>0</v>
      </c>
      <c r="F13" s="16"/>
      <c r="G13" s="12">
        <f t="shared" si="8"/>
        <v>0</v>
      </c>
      <c r="H13" s="16"/>
      <c r="I13" s="12">
        <f t="shared" si="10"/>
        <v>0</v>
      </c>
      <c r="J13" s="16"/>
      <c r="K13" s="12">
        <f t="shared" si="11"/>
        <v>0</v>
      </c>
      <c r="L13" s="17"/>
      <c r="M13" s="12">
        <f t="shared" si="13"/>
        <v>0</v>
      </c>
      <c r="N13" s="17"/>
      <c r="O13" s="12">
        <f t="shared" si="14"/>
        <v>0</v>
      </c>
      <c r="P13" s="15" t="s">
        <v>23</v>
      </c>
      <c r="Q13" s="15" t="s">
        <v>23</v>
      </c>
      <c r="R13" s="15" t="s">
        <v>23</v>
      </c>
      <c r="S13" s="18">
        <f t="shared" si="5"/>
        <v>0</v>
      </c>
      <c r="T13" s="15" t="s">
        <v>23</v>
      </c>
      <c r="U13" s="18">
        <f t="shared" si="15"/>
        <v>0</v>
      </c>
      <c r="V13" s="15" t="s">
        <v>23</v>
      </c>
      <c r="W13" s="18">
        <f t="shared" si="16"/>
        <v>0</v>
      </c>
    </row>
    <row r="14" spans="1:23" ht="41.4" hidden="1" x14ac:dyDescent="0.25">
      <c r="A14" s="13" t="s">
        <v>24</v>
      </c>
      <c r="B14" s="14" t="s">
        <v>25</v>
      </c>
      <c r="C14" s="12">
        <f>C16</f>
        <v>0</v>
      </c>
      <c r="D14" s="12">
        <f t="shared" ref="D14" si="17">D16</f>
        <v>0</v>
      </c>
      <c r="E14" s="12">
        <f t="shared" si="1"/>
        <v>0</v>
      </c>
      <c r="F14" s="12">
        <f t="shared" ref="F14" si="18">F16</f>
        <v>0</v>
      </c>
      <c r="G14" s="12">
        <f t="shared" si="8"/>
        <v>0</v>
      </c>
      <c r="H14" s="12">
        <f t="shared" ref="H14:J14" si="19">H16</f>
        <v>0</v>
      </c>
      <c r="I14" s="12">
        <f t="shared" si="10"/>
        <v>0</v>
      </c>
      <c r="J14" s="12">
        <f t="shared" si="19"/>
        <v>0</v>
      </c>
      <c r="K14" s="12">
        <f t="shared" si="11"/>
        <v>0</v>
      </c>
      <c r="L14" s="12">
        <f t="shared" ref="L14:N14" si="20">L16</f>
        <v>0</v>
      </c>
      <c r="M14" s="12">
        <f t="shared" si="13"/>
        <v>0</v>
      </c>
      <c r="N14" s="12">
        <f t="shared" si="20"/>
        <v>0</v>
      </c>
      <c r="O14" s="12">
        <f t="shared" si="14"/>
        <v>0</v>
      </c>
      <c r="P14" s="12">
        <f>P16</f>
        <v>0</v>
      </c>
      <c r="Q14" s="12">
        <f>Q16</f>
        <v>0</v>
      </c>
      <c r="R14" s="12">
        <f>R16</f>
        <v>0</v>
      </c>
      <c r="S14" s="18">
        <f t="shared" si="5"/>
        <v>0</v>
      </c>
      <c r="T14" s="12">
        <f>T16</f>
        <v>0</v>
      </c>
      <c r="U14" s="18">
        <f t="shared" si="15"/>
        <v>0</v>
      </c>
      <c r="V14" s="12">
        <f>V16</f>
        <v>0</v>
      </c>
      <c r="W14" s="18">
        <f t="shared" si="16"/>
        <v>0</v>
      </c>
    </row>
    <row r="15" spans="1:23" ht="41.4" hidden="1" x14ac:dyDescent="0.25">
      <c r="A15" s="13" t="s">
        <v>26</v>
      </c>
      <c r="B15" s="14" t="s">
        <v>27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18">
        <f>SUM(P16)</f>
        <v>0</v>
      </c>
      <c r="Q15" s="18">
        <f>SUM(Q16)</f>
        <v>0</v>
      </c>
      <c r="R15" s="18">
        <f>SUM(R16)</f>
        <v>0</v>
      </c>
      <c r="S15" s="18">
        <f t="shared" si="5"/>
        <v>0</v>
      </c>
      <c r="T15" s="18">
        <f>SUM(T16)</f>
        <v>0</v>
      </c>
      <c r="U15" s="18">
        <f t="shared" si="15"/>
        <v>0</v>
      </c>
      <c r="V15" s="18">
        <f>SUM(V16)</f>
        <v>0</v>
      </c>
      <c r="W15" s="18">
        <f t="shared" si="16"/>
        <v>0</v>
      </c>
    </row>
    <row r="16" spans="1:23" ht="41.4" hidden="1" x14ac:dyDescent="0.25">
      <c r="A16" s="13" t="s">
        <v>28</v>
      </c>
      <c r="B16" s="14" t="s">
        <v>29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8"/>
        <v>0</v>
      </c>
      <c r="H16" s="18">
        <v>0</v>
      </c>
      <c r="I16" s="12">
        <f t="shared" si="10"/>
        <v>0</v>
      </c>
      <c r="J16" s="18">
        <v>0</v>
      </c>
      <c r="K16" s="12">
        <f t="shared" si="11"/>
        <v>0</v>
      </c>
      <c r="L16" s="18">
        <v>0</v>
      </c>
      <c r="M16" s="12">
        <f t="shared" si="13"/>
        <v>0</v>
      </c>
      <c r="N16" s="18">
        <v>0</v>
      </c>
      <c r="O16" s="12">
        <f t="shared" si="14"/>
        <v>0</v>
      </c>
      <c r="P16" s="18">
        <v>0</v>
      </c>
      <c r="Q16" s="18">
        <v>0</v>
      </c>
      <c r="R16" s="18">
        <v>0</v>
      </c>
      <c r="S16" s="18">
        <f t="shared" si="5"/>
        <v>0</v>
      </c>
      <c r="T16" s="18">
        <v>0</v>
      </c>
      <c r="U16" s="18">
        <f t="shared" si="15"/>
        <v>0</v>
      </c>
      <c r="V16" s="18">
        <v>0</v>
      </c>
      <c r="W16" s="18">
        <f t="shared" si="16"/>
        <v>0</v>
      </c>
    </row>
    <row r="17" spans="1:23" x14ac:dyDescent="0.25">
      <c r="A17" s="9" t="s">
        <v>30</v>
      </c>
      <c r="B17" s="10" t="s">
        <v>31</v>
      </c>
      <c r="C17" s="11">
        <f>SUM(C18+C20)</f>
        <v>97965</v>
      </c>
      <c r="D17" s="11">
        <f t="shared" ref="D17" si="21">SUM(D18+D20)</f>
        <v>0</v>
      </c>
      <c r="E17" s="12">
        <f t="shared" si="1"/>
        <v>97965</v>
      </c>
      <c r="F17" s="11">
        <f t="shared" ref="F17" si="22">SUM(F18+F20)</f>
        <v>0</v>
      </c>
      <c r="G17" s="12">
        <f t="shared" si="8"/>
        <v>97965</v>
      </c>
      <c r="H17" s="11">
        <f t="shared" ref="H17:J17" si="23">SUM(H18+H20)</f>
        <v>0</v>
      </c>
      <c r="I17" s="12">
        <f t="shared" si="10"/>
        <v>97965</v>
      </c>
      <c r="J17" s="11">
        <f t="shared" si="23"/>
        <v>0</v>
      </c>
      <c r="K17" s="12">
        <f t="shared" si="11"/>
        <v>97965</v>
      </c>
      <c r="L17" s="11">
        <f t="shared" ref="L17:N17" si="24">SUM(L18+L20)</f>
        <v>0</v>
      </c>
      <c r="M17" s="12">
        <f t="shared" si="13"/>
        <v>97965</v>
      </c>
      <c r="N17" s="11">
        <f t="shared" si="24"/>
        <v>0</v>
      </c>
      <c r="O17" s="12">
        <f t="shared" si="14"/>
        <v>97965</v>
      </c>
      <c r="P17" s="11">
        <f>SUM(P18+P20)</f>
        <v>100240.1</v>
      </c>
      <c r="Q17" s="11">
        <f>SUM(Q18+Q20)</f>
        <v>74197.899999999994</v>
      </c>
      <c r="R17" s="11">
        <f>SUM(R18+R20)</f>
        <v>-2343.6</v>
      </c>
      <c r="S17" s="11">
        <f t="shared" si="5"/>
        <v>95621.4</v>
      </c>
      <c r="T17" s="11">
        <f>SUM(T18+T20)</f>
        <v>-900</v>
      </c>
      <c r="U17" s="11">
        <f>S17+T17</f>
        <v>94721.4</v>
      </c>
      <c r="V17" s="11">
        <f>SUM(V18+V20)</f>
        <v>0</v>
      </c>
      <c r="W17" s="11">
        <f>U17+V17</f>
        <v>94721.4</v>
      </c>
    </row>
    <row r="18" spans="1:23" ht="27.6" x14ac:dyDescent="0.25">
      <c r="A18" s="13" t="s">
        <v>32</v>
      </c>
      <c r="B18" s="14" t="s">
        <v>33</v>
      </c>
      <c r="C18" s="18">
        <f>SUM(C19)</f>
        <v>157965</v>
      </c>
      <c r="D18" s="18">
        <f t="shared" ref="D18:N18" si="25">SUM(D19)</f>
        <v>0</v>
      </c>
      <c r="E18" s="12">
        <f t="shared" si="1"/>
        <v>157965</v>
      </c>
      <c r="F18" s="18">
        <f t="shared" si="25"/>
        <v>0</v>
      </c>
      <c r="G18" s="12">
        <f t="shared" si="8"/>
        <v>157965</v>
      </c>
      <c r="H18" s="18">
        <f t="shared" si="25"/>
        <v>0</v>
      </c>
      <c r="I18" s="12">
        <f t="shared" si="10"/>
        <v>157965</v>
      </c>
      <c r="J18" s="18">
        <f t="shared" si="25"/>
        <v>0</v>
      </c>
      <c r="K18" s="12">
        <f t="shared" si="11"/>
        <v>157965</v>
      </c>
      <c r="L18" s="18">
        <f t="shared" si="25"/>
        <v>0</v>
      </c>
      <c r="M18" s="12">
        <f t="shared" si="13"/>
        <v>157965</v>
      </c>
      <c r="N18" s="18">
        <f t="shared" si="25"/>
        <v>0</v>
      </c>
      <c r="O18" s="12">
        <f t="shared" si="14"/>
        <v>157965</v>
      </c>
      <c r="P18" s="18">
        <f>SUM(P19)</f>
        <v>198205.1</v>
      </c>
      <c r="Q18" s="18">
        <f>SUM(Q19)</f>
        <v>174438</v>
      </c>
      <c r="R18" s="18">
        <f>SUM(R19)</f>
        <v>-2343.6</v>
      </c>
      <c r="S18" s="18">
        <f t="shared" si="5"/>
        <v>155621.4</v>
      </c>
      <c r="T18" s="18">
        <f>SUM(T19)</f>
        <v>-900</v>
      </c>
      <c r="U18" s="18">
        <f>SUM(S18:T18)</f>
        <v>154721.4</v>
      </c>
      <c r="V18" s="18">
        <f>SUM(V19)</f>
        <v>0</v>
      </c>
      <c r="W18" s="18">
        <f>SUM(U18:V18)</f>
        <v>154721.4</v>
      </c>
    </row>
    <row r="19" spans="1:23" ht="27.6" x14ac:dyDescent="0.25">
      <c r="A19" s="13" t="s">
        <v>34</v>
      </c>
      <c r="B19" s="14" t="s">
        <v>35</v>
      </c>
      <c r="C19" s="18">
        <v>157965</v>
      </c>
      <c r="D19" s="16"/>
      <c r="E19" s="12">
        <f t="shared" si="1"/>
        <v>157965</v>
      </c>
      <c r="F19" s="16"/>
      <c r="G19" s="12">
        <f t="shared" si="8"/>
        <v>157965</v>
      </c>
      <c r="H19" s="19"/>
      <c r="I19" s="12">
        <f t="shared" si="10"/>
        <v>157965</v>
      </c>
      <c r="J19" s="19"/>
      <c r="K19" s="12">
        <f t="shared" si="11"/>
        <v>157965</v>
      </c>
      <c r="L19" s="17"/>
      <c r="M19" s="12">
        <f t="shared" si="13"/>
        <v>157965</v>
      </c>
      <c r="N19" s="17"/>
      <c r="O19" s="12">
        <f t="shared" si="14"/>
        <v>157965</v>
      </c>
      <c r="P19" s="18">
        <v>198205.1</v>
      </c>
      <c r="Q19" s="18">
        <v>174438</v>
      </c>
      <c r="R19" s="18">
        <v>-2343.6</v>
      </c>
      <c r="S19" s="18">
        <f t="shared" si="5"/>
        <v>155621.4</v>
      </c>
      <c r="T19" s="18">
        <v>-900</v>
      </c>
      <c r="U19" s="18">
        <f>SUM(S19:T19)</f>
        <v>154721.4</v>
      </c>
      <c r="V19" s="18"/>
      <c r="W19" s="18">
        <f>SUM(U19:V19)</f>
        <v>154721.4</v>
      </c>
    </row>
    <row r="20" spans="1:23" ht="27.6" x14ac:dyDescent="0.25">
      <c r="A20" s="13" t="s">
        <v>36</v>
      </c>
      <c r="B20" s="14" t="s">
        <v>37</v>
      </c>
      <c r="C20" s="18">
        <f>SUM(C21)</f>
        <v>-60000</v>
      </c>
      <c r="D20" s="18">
        <f t="shared" ref="D20:N20" si="26">SUM(D21)</f>
        <v>0</v>
      </c>
      <c r="E20" s="12">
        <f t="shared" si="1"/>
        <v>-60000</v>
      </c>
      <c r="F20" s="18">
        <f t="shared" si="26"/>
        <v>0</v>
      </c>
      <c r="G20" s="12">
        <f t="shared" si="8"/>
        <v>-60000</v>
      </c>
      <c r="H20" s="18">
        <f t="shared" si="26"/>
        <v>0</v>
      </c>
      <c r="I20" s="12">
        <f t="shared" si="10"/>
        <v>-60000</v>
      </c>
      <c r="J20" s="18">
        <f t="shared" si="26"/>
        <v>0</v>
      </c>
      <c r="K20" s="12">
        <f t="shared" si="11"/>
        <v>-60000</v>
      </c>
      <c r="L20" s="18">
        <f t="shared" si="26"/>
        <v>0</v>
      </c>
      <c r="M20" s="12">
        <f t="shared" si="13"/>
        <v>-60000</v>
      </c>
      <c r="N20" s="18">
        <f t="shared" si="26"/>
        <v>0</v>
      </c>
      <c r="O20" s="12">
        <f t="shared" si="14"/>
        <v>-60000</v>
      </c>
      <c r="P20" s="18">
        <f>SUM(P21)</f>
        <v>-97965</v>
      </c>
      <c r="Q20" s="18">
        <f>SUM(Q21)</f>
        <v>-100240.1</v>
      </c>
      <c r="R20" s="18">
        <f>SUM(R21)</f>
        <v>0</v>
      </c>
      <c r="S20" s="18">
        <f t="shared" si="5"/>
        <v>-60000</v>
      </c>
      <c r="T20" s="18">
        <f>SUM(T21)</f>
        <v>0</v>
      </c>
      <c r="U20" s="18">
        <f t="shared" ref="U20:U21" si="27">S20</f>
        <v>-60000</v>
      </c>
      <c r="V20" s="18">
        <f>SUM(V21)</f>
        <v>0</v>
      </c>
      <c r="W20" s="18">
        <f t="shared" ref="W20:W21" si="28">U20</f>
        <v>-60000</v>
      </c>
    </row>
    <row r="21" spans="1:23" ht="27.6" x14ac:dyDescent="0.25">
      <c r="A21" s="13" t="s">
        <v>38</v>
      </c>
      <c r="B21" s="14" t="s">
        <v>39</v>
      </c>
      <c r="C21" s="18">
        <v>-60000</v>
      </c>
      <c r="D21" s="16"/>
      <c r="E21" s="12">
        <f t="shared" si="1"/>
        <v>-60000</v>
      </c>
      <c r="F21" s="16"/>
      <c r="G21" s="12">
        <f t="shared" si="8"/>
        <v>-60000</v>
      </c>
      <c r="H21" s="19"/>
      <c r="I21" s="12">
        <f t="shared" si="10"/>
        <v>-60000</v>
      </c>
      <c r="J21" s="19"/>
      <c r="K21" s="12">
        <f t="shared" si="11"/>
        <v>-60000</v>
      </c>
      <c r="L21" s="17"/>
      <c r="M21" s="12">
        <f t="shared" si="13"/>
        <v>-60000</v>
      </c>
      <c r="N21" s="17"/>
      <c r="O21" s="12">
        <f t="shared" si="14"/>
        <v>-60000</v>
      </c>
      <c r="P21" s="18">
        <v>-97965</v>
      </c>
      <c r="Q21" s="18">
        <v>-100240.1</v>
      </c>
      <c r="R21" s="18"/>
      <c r="S21" s="18">
        <f>SUM(C21+R21)</f>
        <v>-60000</v>
      </c>
      <c r="T21" s="18"/>
      <c r="U21" s="18">
        <f t="shared" si="27"/>
        <v>-60000</v>
      </c>
      <c r="V21" s="18"/>
      <c r="W21" s="18">
        <f t="shared" si="28"/>
        <v>-60000</v>
      </c>
    </row>
    <row r="22" spans="1:23" s="23" customFormat="1" ht="27.6" x14ac:dyDescent="0.25">
      <c r="A22" s="20" t="s">
        <v>40</v>
      </c>
      <c r="B22" s="21" t="s">
        <v>41</v>
      </c>
      <c r="C22" s="22">
        <f>C23+C25</f>
        <v>0</v>
      </c>
      <c r="D22" s="22">
        <f t="shared" ref="D22" si="29">D23+D25</f>
        <v>0</v>
      </c>
      <c r="E22" s="12">
        <f t="shared" si="1"/>
        <v>0</v>
      </c>
      <c r="F22" s="22">
        <f t="shared" ref="F22" si="30">F23+F25</f>
        <v>0</v>
      </c>
      <c r="G22" s="12">
        <f t="shared" si="8"/>
        <v>0</v>
      </c>
      <c r="H22" s="22">
        <f t="shared" ref="H22:J22" si="31">H23+H25</f>
        <v>0</v>
      </c>
      <c r="I22" s="12">
        <f t="shared" si="10"/>
        <v>0</v>
      </c>
      <c r="J22" s="22">
        <f t="shared" si="31"/>
        <v>0</v>
      </c>
      <c r="K22" s="12">
        <f t="shared" si="11"/>
        <v>0</v>
      </c>
      <c r="L22" s="22">
        <f t="shared" ref="L22:N22" si="32">L23+L25</f>
        <v>0</v>
      </c>
      <c r="M22" s="12">
        <f t="shared" si="13"/>
        <v>0</v>
      </c>
      <c r="N22" s="22">
        <f t="shared" si="32"/>
        <v>0</v>
      </c>
      <c r="O22" s="12">
        <f t="shared" si="14"/>
        <v>0</v>
      </c>
      <c r="P22" s="22">
        <f>P23+P25</f>
        <v>0</v>
      </c>
      <c r="Q22" s="22">
        <f>Q23+Q25</f>
        <v>0</v>
      </c>
      <c r="R22" s="22">
        <f>R23+R25</f>
        <v>0</v>
      </c>
      <c r="S22" s="18">
        <f t="shared" ref="S22:S66" si="33">SUM(C22+R22)</f>
        <v>0</v>
      </c>
      <c r="T22" s="22">
        <f>T23+T25</f>
        <v>0</v>
      </c>
      <c r="U22" s="18">
        <f t="shared" ref="U22:U45" si="34">SUM(E22+T22)</f>
        <v>0</v>
      </c>
      <c r="V22" s="22">
        <f>V23+V25</f>
        <v>0</v>
      </c>
      <c r="W22" s="18">
        <f t="shared" ref="W22:W45" si="35">SUM(G22+V22)</f>
        <v>0</v>
      </c>
    </row>
    <row r="23" spans="1:23" s="23" customFormat="1" ht="27.6" x14ac:dyDescent="0.25">
      <c r="A23" s="24" t="s">
        <v>42</v>
      </c>
      <c r="B23" s="25" t="s">
        <v>43</v>
      </c>
      <c r="C23" s="26">
        <f>C24</f>
        <v>0</v>
      </c>
      <c r="D23" s="26">
        <f t="shared" ref="D23:N23" si="36">D24</f>
        <v>0</v>
      </c>
      <c r="E23" s="12">
        <f t="shared" si="1"/>
        <v>0</v>
      </c>
      <c r="F23" s="26">
        <f t="shared" si="36"/>
        <v>0</v>
      </c>
      <c r="G23" s="12">
        <f t="shared" si="8"/>
        <v>0</v>
      </c>
      <c r="H23" s="26">
        <f t="shared" si="36"/>
        <v>0</v>
      </c>
      <c r="I23" s="12">
        <f t="shared" si="10"/>
        <v>0</v>
      </c>
      <c r="J23" s="26">
        <f t="shared" si="36"/>
        <v>0</v>
      </c>
      <c r="K23" s="12">
        <f t="shared" si="11"/>
        <v>0</v>
      </c>
      <c r="L23" s="26">
        <f t="shared" si="36"/>
        <v>0</v>
      </c>
      <c r="M23" s="12">
        <f t="shared" si="13"/>
        <v>0</v>
      </c>
      <c r="N23" s="26">
        <f t="shared" si="36"/>
        <v>0</v>
      </c>
      <c r="O23" s="12">
        <f t="shared" si="14"/>
        <v>0</v>
      </c>
      <c r="P23" s="26">
        <f>P24</f>
        <v>0</v>
      </c>
      <c r="Q23" s="26">
        <f>Q24</f>
        <v>0</v>
      </c>
      <c r="R23" s="26">
        <f>R24</f>
        <v>0</v>
      </c>
      <c r="S23" s="18">
        <f t="shared" si="33"/>
        <v>0</v>
      </c>
      <c r="T23" s="26">
        <f>T24</f>
        <v>0</v>
      </c>
      <c r="U23" s="18">
        <f t="shared" si="34"/>
        <v>0</v>
      </c>
      <c r="V23" s="26">
        <f>V24</f>
        <v>0</v>
      </c>
      <c r="W23" s="18">
        <f t="shared" si="35"/>
        <v>0</v>
      </c>
    </row>
    <row r="24" spans="1:23" s="23" customFormat="1" ht="27.6" x14ac:dyDescent="0.25">
      <c r="A24" s="24" t="s">
        <v>44</v>
      </c>
      <c r="B24" s="25" t="s">
        <v>45</v>
      </c>
      <c r="C24" s="26"/>
      <c r="D24" s="27"/>
      <c r="E24" s="12">
        <f t="shared" si="1"/>
        <v>0</v>
      </c>
      <c r="F24" s="27"/>
      <c r="G24" s="12">
        <f t="shared" si="8"/>
        <v>0</v>
      </c>
      <c r="H24" s="27"/>
      <c r="I24" s="12">
        <f t="shared" si="10"/>
        <v>0</v>
      </c>
      <c r="J24" s="27"/>
      <c r="K24" s="12">
        <f t="shared" si="11"/>
        <v>0</v>
      </c>
      <c r="L24" s="28"/>
      <c r="M24" s="12">
        <f t="shared" si="13"/>
        <v>0</v>
      </c>
      <c r="N24" s="28"/>
      <c r="O24" s="12">
        <f t="shared" si="14"/>
        <v>0</v>
      </c>
      <c r="P24" s="26"/>
      <c r="Q24" s="26"/>
      <c r="R24" s="26"/>
      <c r="S24" s="18">
        <f t="shared" si="33"/>
        <v>0</v>
      </c>
      <c r="T24" s="26"/>
      <c r="U24" s="18">
        <f t="shared" si="34"/>
        <v>0</v>
      </c>
      <c r="V24" s="26"/>
      <c r="W24" s="18">
        <f t="shared" si="35"/>
        <v>0</v>
      </c>
    </row>
    <row r="25" spans="1:23" s="23" customFormat="1" ht="41.4" x14ac:dyDescent="0.25">
      <c r="A25" s="24" t="s">
        <v>46</v>
      </c>
      <c r="B25" s="25" t="s">
        <v>47</v>
      </c>
      <c r="C25" s="26">
        <f>SUM(C26)</f>
        <v>0</v>
      </c>
      <c r="D25" s="26">
        <f t="shared" ref="D25:N25" si="37">SUM(D26)</f>
        <v>0</v>
      </c>
      <c r="E25" s="12">
        <f t="shared" si="1"/>
        <v>0</v>
      </c>
      <c r="F25" s="26">
        <f t="shared" si="37"/>
        <v>0</v>
      </c>
      <c r="G25" s="12">
        <f t="shared" si="8"/>
        <v>0</v>
      </c>
      <c r="H25" s="26">
        <f t="shared" si="37"/>
        <v>0</v>
      </c>
      <c r="I25" s="12">
        <f t="shared" si="10"/>
        <v>0</v>
      </c>
      <c r="J25" s="26">
        <f t="shared" si="37"/>
        <v>0</v>
      </c>
      <c r="K25" s="12">
        <f t="shared" si="11"/>
        <v>0</v>
      </c>
      <c r="L25" s="26">
        <f t="shared" si="37"/>
        <v>0</v>
      </c>
      <c r="M25" s="12">
        <f t="shared" si="13"/>
        <v>0</v>
      </c>
      <c r="N25" s="26">
        <f t="shared" si="37"/>
        <v>0</v>
      </c>
      <c r="O25" s="12">
        <f t="shared" si="14"/>
        <v>0</v>
      </c>
      <c r="P25" s="26">
        <f>SUM(P26)</f>
        <v>0</v>
      </c>
      <c r="Q25" s="26">
        <f>SUM(Q26)</f>
        <v>0</v>
      </c>
      <c r="R25" s="26">
        <f>SUM(R26)</f>
        <v>0</v>
      </c>
      <c r="S25" s="18">
        <f t="shared" si="33"/>
        <v>0</v>
      </c>
      <c r="T25" s="26">
        <f>SUM(T26)</f>
        <v>0</v>
      </c>
      <c r="U25" s="18">
        <f t="shared" si="34"/>
        <v>0</v>
      </c>
      <c r="V25" s="26">
        <f>SUM(V26)</f>
        <v>0</v>
      </c>
      <c r="W25" s="18">
        <f t="shared" si="35"/>
        <v>0</v>
      </c>
    </row>
    <row r="26" spans="1:23" s="23" customFormat="1" ht="44.25" customHeight="1" x14ac:dyDescent="0.25">
      <c r="A26" s="24" t="s">
        <v>48</v>
      </c>
      <c r="B26" s="25" t="s">
        <v>49</v>
      </c>
      <c r="C26" s="26"/>
      <c r="D26" s="29"/>
      <c r="E26" s="12">
        <f t="shared" si="1"/>
        <v>0</v>
      </c>
      <c r="F26" s="29"/>
      <c r="G26" s="12">
        <f t="shared" si="8"/>
        <v>0</v>
      </c>
      <c r="H26" s="29"/>
      <c r="I26" s="12">
        <f t="shared" si="10"/>
        <v>0</v>
      </c>
      <c r="J26" s="29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26"/>
      <c r="Q26" s="26"/>
      <c r="R26" s="26"/>
      <c r="S26" s="18">
        <f t="shared" si="33"/>
        <v>0</v>
      </c>
      <c r="T26" s="26"/>
      <c r="U26" s="18">
        <f t="shared" si="34"/>
        <v>0</v>
      </c>
      <c r="V26" s="26"/>
      <c r="W26" s="18">
        <f t="shared" si="35"/>
        <v>0</v>
      </c>
    </row>
    <row r="27" spans="1:23" s="23" customFormat="1" ht="44.25" hidden="1" customHeight="1" x14ac:dyDescent="0.25">
      <c r="A27" s="20" t="s">
        <v>50</v>
      </c>
      <c r="B27" s="21" t="s">
        <v>51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8"/>
        <v>0</v>
      </c>
      <c r="H27" s="29"/>
      <c r="I27" s="12">
        <f t="shared" si="10"/>
        <v>0</v>
      </c>
      <c r="J27" s="29"/>
      <c r="K27" s="12">
        <f t="shared" si="11"/>
        <v>0</v>
      </c>
      <c r="L27" s="28"/>
      <c r="M27" s="12">
        <f t="shared" si="13"/>
        <v>0</v>
      </c>
      <c r="N27" s="28"/>
      <c r="O27" s="12">
        <f t="shared" si="14"/>
        <v>0</v>
      </c>
      <c r="P27" s="22">
        <f>P28+P31+P34</f>
        <v>0</v>
      </c>
      <c r="Q27" s="22">
        <f>Q28+Q31+Q34</f>
        <v>0</v>
      </c>
      <c r="R27" s="22">
        <f>R28+R31+R34</f>
        <v>0</v>
      </c>
      <c r="S27" s="18">
        <f t="shared" si="33"/>
        <v>0</v>
      </c>
      <c r="T27" s="22">
        <f>T28+T31+T34</f>
        <v>0</v>
      </c>
      <c r="U27" s="18">
        <f t="shared" si="34"/>
        <v>0</v>
      </c>
      <c r="V27" s="22">
        <f>V28+V31+V34</f>
        <v>0</v>
      </c>
      <c r="W27" s="18">
        <f t="shared" si="35"/>
        <v>0</v>
      </c>
    </row>
    <row r="28" spans="1:23" s="23" customFormat="1" ht="44.25" hidden="1" customHeight="1" x14ac:dyDescent="0.25">
      <c r="A28" s="24" t="s">
        <v>52</v>
      </c>
      <c r="B28" s="25" t="s">
        <v>53</v>
      </c>
      <c r="C28" s="26">
        <f>C29</f>
        <v>0</v>
      </c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26">
        <f t="shared" ref="P28:V29" si="38">P29</f>
        <v>0</v>
      </c>
      <c r="Q28" s="26">
        <f t="shared" si="38"/>
        <v>0</v>
      </c>
      <c r="R28" s="26">
        <f t="shared" si="38"/>
        <v>0</v>
      </c>
      <c r="S28" s="18">
        <f t="shared" si="33"/>
        <v>0</v>
      </c>
      <c r="T28" s="26">
        <f t="shared" si="38"/>
        <v>0</v>
      </c>
      <c r="U28" s="18">
        <f t="shared" si="34"/>
        <v>0</v>
      </c>
      <c r="V28" s="26">
        <f t="shared" si="38"/>
        <v>0</v>
      </c>
      <c r="W28" s="18">
        <f t="shared" si="35"/>
        <v>0</v>
      </c>
    </row>
    <row r="29" spans="1:23" s="23" customFormat="1" ht="44.25" hidden="1" customHeight="1" x14ac:dyDescent="0.25">
      <c r="A29" s="24" t="s">
        <v>54</v>
      </c>
      <c r="B29" s="25" t="s">
        <v>55</v>
      </c>
      <c r="C29" s="26">
        <f>C30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26">
        <f t="shared" si="38"/>
        <v>0</v>
      </c>
      <c r="Q29" s="26">
        <f t="shared" si="38"/>
        <v>0</v>
      </c>
      <c r="R29" s="26">
        <f t="shared" si="38"/>
        <v>0</v>
      </c>
      <c r="S29" s="18">
        <f t="shared" si="33"/>
        <v>0</v>
      </c>
      <c r="T29" s="26">
        <f t="shared" si="38"/>
        <v>0</v>
      </c>
      <c r="U29" s="18">
        <f t="shared" si="34"/>
        <v>0</v>
      </c>
      <c r="V29" s="26">
        <f t="shared" si="38"/>
        <v>0</v>
      </c>
      <c r="W29" s="18">
        <f t="shared" si="35"/>
        <v>0</v>
      </c>
    </row>
    <row r="30" spans="1:23" s="23" customFormat="1" ht="44.25" hidden="1" customHeight="1" x14ac:dyDescent="0.25">
      <c r="A30" s="24" t="s">
        <v>56</v>
      </c>
      <c r="B30" s="25" t="s">
        <v>57</v>
      </c>
      <c r="C30" s="26"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26">
        <v>0</v>
      </c>
      <c r="Q30" s="26">
        <v>0</v>
      </c>
      <c r="R30" s="26">
        <v>0</v>
      </c>
      <c r="S30" s="18">
        <f t="shared" si="33"/>
        <v>0</v>
      </c>
      <c r="T30" s="26">
        <v>0</v>
      </c>
      <c r="U30" s="18">
        <f t="shared" si="34"/>
        <v>0</v>
      </c>
      <c r="V30" s="26">
        <v>0</v>
      </c>
      <c r="W30" s="18">
        <f t="shared" si="35"/>
        <v>0</v>
      </c>
    </row>
    <row r="31" spans="1:23" s="23" customFormat="1" ht="44.25" hidden="1" customHeight="1" x14ac:dyDescent="0.25">
      <c r="A31" s="24" t="s">
        <v>58</v>
      </c>
      <c r="B31" s="25" t="s">
        <v>59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26">
        <f t="shared" ref="P31:V32" si="39">P32</f>
        <v>0</v>
      </c>
      <c r="Q31" s="26">
        <f t="shared" si="39"/>
        <v>0</v>
      </c>
      <c r="R31" s="26">
        <f t="shared" si="39"/>
        <v>0</v>
      </c>
      <c r="S31" s="18">
        <f t="shared" si="33"/>
        <v>0</v>
      </c>
      <c r="T31" s="26">
        <f t="shared" si="39"/>
        <v>0</v>
      </c>
      <c r="U31" s="18">
        <f t="shared" si="34"/>
        <v>0</v>
      </c>
      <c r="V31" s="26">
        <f t="shared" si="39"/>
        <v>0</v>
      </c>
      <c r="W31" s="18">
        <f t="shared" si="35"/>
        <v>0</v>
      </c>
    </row>
    <row r="32" spans="1:23" s="23" customFormat="1" ht="44.25" hidden="1" customHeight="1" x14ac:dyDescent="0.25">
      <c r="A32" s="24" t="s">
        <v>60</v>
      </c>
      <c r="B32" s="25" t="s">
        <v>61</v>
      </c>
      <c r="C32" s="26">
        <f>C33</f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26">
        <f t="shared" si="39"/>
        <v>0</v>
      </c>
      <c r="Q32" s="26">
        <f t="shared" si="39"/>
        <v>0</v>
      </c>
      <c r="R32" s="26">
        <f t="shared" si="39"/>
        <v>0</v>
      </c>
      <c r="S32" s="18">
        <f t="shared" si="33"/>
        <v>0</v>
      </c>
      <c r="T32" s="26">
        <f t="shared" si="39"/>
        <v>0</v>
      </c>
      <c r="U32" s="18">
        <f t="shared" si="34"/>
        <v>0</v>
      </c>
      <c r="V32" s="26">
        <f t="shared" si="39"/>
        <v>0</v>
      </c>
      <c r="W32" s="18">
        <f t="shared" si="35"/>
        <v>0</v>
      </c>
    </row>
    <row r="33" spans="1:23" s="23" customFormat="1" ht="44.25" hidden="1" customHeight="1" x14ac:dyDescent="0.25">
      <c r="A33" s="24" t="s">
        <v>62</v>
      </c>
      <c r="B33" s="25" t="s">
        <v>63</v>
      </c>
      <c r="C33" s="26"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26">
        <v>0</v>
      </c>
      <c r="Q33" s="26">
        <v>0</v>
      </c>
      <c r="R33" s="26">
        <v>0</v>
      </c>
      <c r="S33" s="18">
        <f t="shared" si="33"/>
        <v>0</v>
      </c>
      <c r="T33" s="26">
        <v>0</v>
      </c>
      <c r="U33" s="18">
        <f t="shared" si="34"/>
        <v>0</v>
      </c>
      <c r="V33" s="26">
        <v>0</v>
      </c>
      <c r="W33" s="18">
        <f t="shared" si="35"/>
        <v>0</v>
      </c>
    </row>
    <row r="34" spans="1:23" s="23" customFormat="1" ht="44.25" hidden="1" customHeight="1" x14ac:dyDescent="0.25">
      <c r="A34" s="24" t="s">
        <v>64</v>
      </c>
      <c r="B34" s="25" t="s">
        <v>65</v>
      </c>
      <c r="C34" s="26">
        <f>C35+C40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26">
        <f>P35+P40</f>
        <v>0</v>
      </c>
      <c r="Q34" s="26">
        <f>Q35+Q40</f>
        <v>0</v>
      </c>
      <c r="R34" s="26">
        <f>R35+R40</f>
        <v>0</v>
      </c>
      <c r="S34" s="18">
        <f t="shared" si="33"/>
        <v>0</v>
      </c>
      <c r="T34" s="26">
        <f>T35+T40</f>
        <v>0</v>
      </c>
      <c r="U34" s="18">
        <f t="shared" si="34"/>
        <v>0</v>
      </c>
      <c r="V34" s="26">
        <f>V35+V40</f>
        <v>0</v>
      </c>
      <c r="W34" s="18">
        <f t="shared" si="35"/>
        <v>0</v>
      </c>
    </row>
    <row r="35" spans="1:23" s="23" customFormat="1" ht="44.25" hidden="1" customHeight="1" x14ac:dyDescent="0.25">
      <c r="A35" s="24" t="s">
        <v>66</v>
      </c>
      <c r="B35" s="25" t="s">
        <v>67</v>
      </c>
      <c r="C35" s="26">
        <f>C36+C38</f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26">
        <f>P36+P38</f>
        <v>0</v>
      </c>
      <c r="Q35" s="26">
        <f>Q36+Q38</f>
        <v>0</v>
      </c>
      <c r="R35" s="26">
        <f>R36+R38</f>
        <v>0</v>
      </c>
      <c r="S35" s="18">
        <f t="shared" si="33"/>
        <v>0</v>
      </c>
      <c r="T35" s="26">
        <f>T36+T38</f>
        <v>0</v>
      </c>
      <c r="U35" s="18">
        <f t="shared" si="34"/>
        <v>0</v>
      </c>
      <c r="V35" s="26">
        <f>V36+V38</f>
        <v>0</v>
      </c>
      <c r="W35" s="18">
        <f t="shared" si="35"/>
        <v>0</v>
      </c>
    </row>
    <row r="36" spans="1:23" s="23" customFormat="1" ht="44.25" hidden="1" customHeight="1" x14ac:dyDescent="0.25">
      <c r="A36" s="24" t="s">
        <v>68</v>
      </c>
      <c r="B36" s="25" t="s">
        <v>69</v>
      </c>
      <c r="C36" s="26">
        <f>C37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26">
        <f>P37</f>
        <v>0</v>
      </c>
      <c r="Q36" s="26">
        <f>Q37</f>
        <v>0</v>
      </c>
      <c r="R36" s="26">
        <f>R37</f>
        <v>0</v>
      </c>
      <c r="S36" s="18">
        <f t="shared" si="33"/>
        <v>0</v>
      </c>
      <c r="T36" s="26">
        <f>T37</f>
        <v>0</v>
      </c>
      <c r="U36" s="18">
        <f t="shared" si="34"/>
        <v>0</v>
      </c>
      <c r="V36" s="26">
        <f>V37</f>
        <v>0</v>
      </c>
      <c r="W36" s="18">
        <f t="shared" si="35"/>
        <v>0</v>
      </c>
    </row>
    <row r="37" spans="1:23" s="23" customFormat="1" ht="44.25" hidden="1" customHeight="1" x14ac:dyDescent="0.25">
      <c r="A37" s="24" t="s">
        <v>70</v>
      </c>
      <c r="B37" s="25" t="s">
        <v>71</v>
      </c>
      <c r="C37" s="26"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26">
        <v>0</v>
      </c>
      <c r="Q37" s="26">
        <v>0</v>
      </c>
      <c r="R37" s="26">
        <v>0</v>
      </c>
      <c r="S37" s="18">
        <f t="shared" si="33"/>
        <v>0</v>
      </c>
      <c r="T37" s="26">
        <v>0</v>
      </c>
      <c r="U37" s="18">
        <f t="shared" si="34"/>
        <v>0</v>
      </c>
      <c r="V37" s="26">
        <v>0</v>
      </c>
      <c r="W37" s="18">
        <f t="shared" si="35"/>
        <v>0</v>
      </c>
    </row>
    <row r="38" spans="1:23" s="23" customFormat="1" ht="44.25" hidden="1" customHeight="1" x14ac:dyDescent="0.25">
      <c r="A38" s="24" t="s">
        <v>72</v>
      </c>
      <c r="B38" s="25" t="s">
        <v>73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26">
        <f>P39</f>
        <v>0</v>
      </c>
      <c r="Q38" s="26">
        <f>Q39</f>
        <v>0</v>
      </c>
      <c r="R38" s="26">
        <f>R39</f>
        <v>0</v>
      </c>
      <c r="S38" s="18">
        <f t="shared" si="33"/>
        <v>0</v>
      </c>
      <c r="T38" s="26">
        <f>T39</f>
        <v>0</v>
      </c>
      <c r="U38" s="18">
        <f t="shared" si="34"/>
        <v>0</v>
      </c>
      <c r="V38" s="26">
        <f>V39</f>
        <v>0</v>
      </c>
      <c r="W38" s="18">
        <f t="shared" si="35"/>
        <v>0</v>
      </c>
    </row>
    <row r="39" spans="1:23" s="23" customFormat="1" ht="44.25" hidden="1" customHeight="1" x14ac:dyDescent="0.25">
      <c r="A39" s="24" t="s">
        <v>74</v>
      </c>
      <c r="B39" s="25" t="s">
        <v>75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26">
        <v>0</v>
      </c>
      <c r="Q39" s="26">
        <v>0</v>
      </c>
      <c r="R39" s="26">
        <v>0</v>
      </c>
      <c r="S39" s="18">
        <f t="shared" si="33"/>
        <v>0</v>
      </c>
      <c r="T39" s="26">
        <v>0</v>
      </c>
      <c r="U39" s="18">
        <f t="shared" si="34"/>
        <v>0</v>
      </c>
      <c r="V39" s="26">
        <v>0</v>
      </c>
      <c r="W39" s="18">
        <f t="shared" si="35"/>
        <v>0</v>
      </c>
    </row>
    <row r="40" spans="1:23" s="23" customFormat="1" ht="44.25" hidden="1" customHeight="1" x14ac:dyDescent="0.25">
      <c r="A40" s="24" t="s">
        <v>76</v>
      </c>
      <c r="B40" s="25" t="s">
        <v>77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26">
        <f t="shared" ref="P40:V41" si="40">P41</f>
        <v>0</v>
      </c>
      <c r="Q40" s="26">
        <f t="shared" si="40"/>
        <v>0</v>
      </c>
      <c r="R40" s="26">
        <f t="shared" si="40"/>
        <v>0</v>
      </c>
      <c r="S40" s="18">
        <f t="shared" si="33"/>
        <v>0</v>
      </c>
      <c r="T40" s="26">
        <f t="shared" si="40"/>
        <v>0</v>
      </c>
      <c r="U40" s="18">
        <f t="shared" si="34"/>
        <v>0</v>
      </c>
      <c r="V40" s="26">
        <f t="shared" si="40"/>
        <v>0</v>
      </c>
      <c r="W40" s="18">
        <f t="shared" si="35"/>
        <v>0</v>
      </c>
    </row>
    <row r="41" spans="1:23" s="23" customFormat="1" ht="44.25" hidden="1" customHeight="1" x14ac:dyDescent="0.25">
      <c r="A41" s="24" t="s">
        <v>78</v>
      </c>
      <c r="B41" s="25" t="s">
        <v>79</v>
      </c>
      <c r="C41" s="26">
        <f>C42</f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26">
        <f t="shared" si="40"/>
        <v>0</v>
      </c>
      <c r="Q41" s="26">
        <f t="shared" si="40"/>
        <v>0</v>
      </c>
      <c r="R41" s="26">
        <f t="shared" si="40"/>
        <v>0</v>
      </c>
      <c r="S41" s="18">
        <f t="shared" si="33"/>
        <v>0</v>
      </c>
      <c r="T41" s="26">
        <f t="shared" si="40"/>
        <v>0</v>
      </c>
      <c r="U41" s="18">
        <f t="shared" si="34"/>
        <v>0</v>
      </c>
      <c r="V41" s="26">
        <f t="shared" si="40"/>
        <v>0</v>
      </c>
      <c r="W41" s="18">
        <f t="shared" si="35"/>
        <v>0</v>
      </c>
    </row>
    <row r="42" spans="1:23" s="23" customFormat="1" ht="44.25" hidden="1" customHeight="1" x14ac:dyDescent="0.25">
      <c r="A42" s="24" t="s">
        <v>80</v>
      </c>
      <c r="B42" s="25" t="s">
        <v>81</v>
      </c>
      <c r="C42" s="26"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26">
        <v>0</v>
      </c>
      <c r="Q42" s="26">
        <v>0</v>
      </c>
      <c r="R42" s="26">
        <v>0</v>
      </c>
      <c r="S42" s="18">
        <f t="shared" si="33"/>
        <v>0</v>
      </c>
      <c r="T42" s="26">
        <v>0</v>
      </c>
      <c r="U42" s="18">
        <f t="shared" si="34"/>
        <v>0</v>
      </c>
      <c r="V42" s="26">
        <v>0</v>
      </c>
      <c r="W42" s="18">
        <f t="shared" si="35"/>
        <v>0</v>
      </c>
    </row>
    <row r="43" spans="1:23" s="23" customFormat="1" ht="44.25" hidden="1" customHeight="1" x14ac:dyDescent="0.25">
      <c r="A43" s="24" t="s">
        <v>82</v>
      </c>
      <c r="B43" s="25" t="s">
        <v>83</v>
      </c>
      <c r="C43" s="26"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26">
        <v>0</v>
      </c>
      <c r="Q43" s="26">
        <v>0</v>
      </c>
      <c r="R43" s="26">
        <v>0</v>
      </c>
      <c r="S43" s="18">
        <f t="shared" si="33"/>
        <v>0</v>
      </c>
      <c r="T43" s="26">
        <v>0</v>
      </c>
      <c r="U43" s="18">
        <f t="shared" si="34"/>
        <v>0</v>
      </c>
      <c r="V43" s="26">
        <v>0</v>
      </c>
      <c r="W43" s="18">
        <f t="shared" si="35"/>
        <v>0</v>
      </c>
    </row>
    <row r="44" spans="1:23" s="23" customFormat="1" ht="44.25" hidden="1" customHeight="1" x14ac:dyDescent="0.25">
      <c r="A44" s="24" t="s">
        <v>84</v>
      </c>
      <c r="B44" s="25" t="s">
        <v>85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26">
        <v>0</v>
      </c>
      <c r="Q44" s="26">
        <v>0</v>
      </c>
      <c r="R44" s="26">
        <v>0</v>
      </c>
      <c r="S44" s="18">
        <f t="shared" si="33"/>
        <v>0</v>
      </c>
      <c r="T44" s="26">
        <v>0</v>
      </c>
      <c r="U44" s="18">
        <f t="shared" si="34"/>
        <v>0</v>
      </c>
      <c r="V44" s="26">
        <v>0</v>
      </c>
      <c r="W44" s="18">
        <f t="shared" si="35"/>
        <v>0</v>
      </c>
    </row>
    <row r="45" spans="1:23" s="23" customFormat="1" ht="44.25" hidden="1" customHeight="1" x14ac:dyDescent="0.25">
      <c r="A45" s="24" t="s">
        <v>86</v>
      </c>
      <c r="B45" s="25" t="s">
        <v>87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26">
        <v>0</v>
      </c>
      <c r="Q45" s="26">
        <v>0</v>
      </c>
      <c r="R45" s="26">
        <v>0</v>
      </c>
      <c r="S45" s="18">
        <f t="shared" si="33"/>
        <v>0</v>
      </c>
      <c r="T45" s="26">
        <v>0</v>
      </c>
      <c r="U45" s="18">
        <f t="shared" si="34"/>
        <v>0</v>
      </c>
      <c r="V45" s="26">
        <v>0</v>
      </c>
      <c r="W45" s="18">
        <f t="shared" si="35"/>
        <v>0</v>
      </c>
    </row>
    <row r="46" spans="1:23" s="23" customFormat="1" ht="27.75" hidden="1" customHeight="1" x14ac:dyDescent="0.25">
      <c r="A46" s="24"/>
      <c r="B46" s="25"/>
      <c r="C46" s="26"/>
      <c r="D46" s="29"/>
      <c r="E46" s="12"/>
      <c r="F46" s="29"/>
      <c r="G46" s="12"/>
      <c r="H46" s="29"/>
      <c r="I46" s="12"/>
      <c r="J46" s="29"/>
      <c r="K46" s="12"/>
      <c r="L46" s="28"/>
      <c r="M46" s="12"/>
      <c r="N46" s="28"/>
      <c r="O46" s="12"/>
      <c r="P46" s="26"/>
      <c r="Q46" s="26"/>
      <c r="R46" s="26"/>
      <c r="S46" s="18"/>
      <c r="T46" s="26"/>
      <c r="U46" s="18"/>
      <c r="V46" s="26"/>
      <c r="W46" s="18"/>
    </row>
    <row r="47" spans="1:23" s="23" customFormat="1" ht="27.75" hidden="1" customHeight="1" x14ac:dyDescent="0.25">
      <c r="A47" s="24"/>
      <c r="B47" s="25"/>
      <c r="C47" s="26"/>
      <c r="D47" s="29"/>
      <c r="E47" s="12"/>
      <c r="F47" s="29"/>
      <c r="G47" s="12"/>
      <c r="H47" s="29"/>
      <c r="I47" s="12"/>
      <c r="J47" s="29"/>
      <c r="K47" s="12"/>
      <c r="L47" s="28"/>
      <c r="M47" s="12"/>
      <c r="N47" s="28"/>
      <c r="O47" s="12"/>
      <c r="P47" s="26"/>
      <c r="Q47" s="26"/>
      <c r="R47" s="26"/>
      <c r="S47" s="18"/>
      <c r="T47" s="26"/>
      <c r="U47" s="18"/>
      <c r="V47" s="26"/>
      <c r="W47" s="18"/>
    </row>
    <row r="48" spans="1:23" s="23" customFormat="1" ht="27.75" hidden="1" customHeight="1" x14ac:dyDescent="0.25">
      <c r="A48" s="24"/>
      <c r="B48" s="25"/>
      <c r="C48" s="26"/>
      <c r="D48" s="29"/>
      <c r="E48" s="12"/>
      <c r="F48" s="29"/>
      <c r="G48" s="12"/>
      <c r="H48" s="29"/>
      <c r="I48" s="12"/>
      <c r="J48" s="29"/>
      <c r="K48" s="12"/>
      <c r="L48" s="28"/>
      <c r="M48" s="12"/>
      <c r="N48" s="28"/>
      <c r="O48" s="12"/>
      <c r="P48" s="26"/>
      <c r="Q48" s="26"/>
      <c r="R48" s="26"/>
      <c r="S48" s="18"/>
      <c r="T48" s="26"/>
      <c r="U48" s="18"/>
      <c r="V48" s="26"/>
      <c r="W48" s="18"/>
    </row>
    <row r="49" spans="1:23" s="23" customFormat="1" ht="44.25" customHeight="1" x14ac:dyDescent="0.25">
      <c r="A49" s="20" t="s">
        <v>88</v>
      </c>
      <c r="B49" s="21" t="s">
        <v>89</v>
      </c>
      <c r="C49" s="22">
        <f>SUM(C50+C57)</f>
        <v>0</v>
      </c>
      <c r="D49" s="22">
        <f t="shared" ref="D49" si="41">SUM(D50+D57)</f>
        <v>0</v>
      </c>
      <c r="E49" s="12">
        <f t="shared" si="1"/>
        <v>0</v>
      </c>
      <c r="F49" s="22">
        <f t="shared" ref="F49" si="42">SUM(F50+F57)</f>
        <v>0</v>
      </c>
      <c r="G49" s="12">
        <f t="shared" si="8"/>
        <v>0</v>
      </c>
      <c r="H49" s="22">
        <f t="shared" ref="H49:J49" si="43">SUM(H50+H57)</f>
        <v>0</v>
      </c>
      <c r="I49" s="12">
        <f t="shared" si="10"/>
        <v>0</v>
      </c>
      <c r="J49" s="22">
        <f t="shared" si="43"/>
        <v>0</v>
      </c>
      <c r="K49" s="12">
        <f t="shared" si="11"/>
        <v>0</v>
      </c>
      <c r="L49" s="22">
        <f t="shared" ref="L49:N49" si="44">SUM(L50+L57)</f>
        <v>0</v>
      </c>
      <c r="M49" s="12">
        <f t="shared" si="13"/>
        <v>0</v>
      </c>
      <c r="N49" s="22">
        <f t="shared" si="44"/>
        <v>0</v>
      </c>
      <c r="O49" s="12">
        <f t="shared" si="14"/>
        <v>0</v>
      </c>
      <c r="P49" s="22">
        <f t="shared" ref="P49:U49" si="45">SUM(P50+P57)</f>
        <v>0</v>
      </c>
      <c r="Q49" s="22">
        <f t="shared" si="45"/>
        <v>0</v>
      </c>
      <c r="R49" s="22">
        <f t="shared" si="45"/>
        <v>81510.800000000017</v>
      </c>
      <c r="S49" s="22">
        <f t="shared" si="45"/>
        <v>81510.800000000279</v>
      </c>
      <c r="T49" s="22">
        <f>SUM(T50+T57)</f>
        <v>0</v>
      </c>
      <c r="U49" s="22">
        <f t="shared" si="45"/>
        <v>81510.800000000279</v>
      </c>
      <c r="V49" s="22">
        <f>SUM(V50+V57)</f>
        <v>0</v>
      </c>
      <c r="W49" s="22">
        <f t="shared" ref="W49" si="46">SUM(W50+W57)</f>
        <v>81510.800000000279</v>
      </c>
    </row>
    <row r="50" spans="1:23" s="23" customFormat="1" x14ac:dyDescent="0.25">
      <c r="A50" s="24" t="s">
        <v>90</v>
      </c>
      <c r="B50" s="25" t="s">
        <v>91</v>
      </c>
      <c r="C50" s="26">
        <f>C54+C51</f>
        <v>-3343987.7</v>
      </c>
      <c r="D50" s="26">
        <f t="shared" ref="D50" si="47">D54+D51</f>
        <v>0</v>
      </c>
      <c r="E50" s="12">
        <f t="shared" si="1"/>
        <v>-3343987.7</v>
      </c>
      <c r="F50" s="26">
        <f t="shared" ref="F50" si="48">F54+F51</f>
        <v>0</v>
      </c>
      <c r="G50" s="12">
        <f t="shared" si="8"/>
        <v>-3343987.7</v>
      </c>
      <c r="H50" s="26">
        <f t="shared" ref="H50:J50" si="49">H54+H51</f>
        <v>0</v>
      </c>
      <c r="I50" s="12">
        <f t="shared" si="10"/>
        <v>-3343987.7</v>
      </c>
      <c r="J50" s="26">
        <f t="shared" si="49"/>
        <v>0</v>
      </c>
      <c r="K50" s="12">
        <f t="shared" si="11"/>
        <v>-3343987.7</v>
      </c>
      <c r="L50" s="26">
        <f t="shared" ref="L50:N50" si="50">L54+L51</f>
        <v>0</v>
      </c>
      <c r="M50" s="12">
        <f t="shared" si="13"/>
        <v>-3343987.7</v>
      </c>
      <c r="N50" s="26">
        <f t="shared" si="50"/>
        <v>0</v>
      </c>
      <c r="O50" s="12">
        <f t="shared" si="14"/>
        <v>-3343987.7</v>
      </c>
      <c r="P50" s="26">
        <f>P54+P51</f>
        <v>-3442726.5</v>
      </c>
      <c r="Q50" s="26">
        <f>Q54+Q51</f>
        <v>-3322774.2</v>
      </c>
      <c r="R50" s="26">
        <f>R54+R51</f>
        <v>-142323.29999999999</v>
      </c>
      <c r="S50" s="18">
        <f t="shared" si="33"/>
        <v>-3486311</v>
      </c>
      <c r="T50" s="26">
        <f>T54+T51</f>
        <v>-84540.6</v>
      </c>
      <c r="U50" s="18">
        <f>S50+T50</f>
        <v>-3570851.6</v>
      </c>
      <c r="V50" s="26">
        <f>V54+V51</f>
        <v>-169493.3</v>
      </c>
      <c r="W50" s="18">
        <f>U50+V50</f>
        <v>-3740344.9</v>
      </c>
    </row>
    <row r="51" spans="1:23" s="23" customFormat="1" x14ac:dyDescent="0.25">
      <c r="A51" s="24" t="s">
        <v>92</v>
      </c>
      <c r="B51" s="25" t="s">
        <v>93</v>
      </c>
      <c r="C51" s="26">
        <f>C52</f>
        <v>0</v>
      </c>
      <c r="D51" s="26">
        <f t="shared" ref="D51:N52" si="51">D52</f>
        <v>0</v>
      </c>
      <c r="E51" s="12">
        <f t="shared" si="1"/>
        <v>0</v>
      </c>
      <c r="F51" s="26">
        <f t="shared" si="51"/>
        <v>0</v>
      </c>
      <c r="G51" s="12">
        <f t="shared" si="8"/>
        <v>0</v>
      </c>
      <c r="H51" s="26">
        <f t="shared" si="51"/>
        <v>0</v>
      </c>
      <c r="I51" s="12">
        <f t="shared" si="10"/>
        <v>0</v>
      </c>
      <c r="J51" s="26">
        <f t="shared" si="51"/>
        <v>0</v>
      </c>
      <c r="K51" s="12">
        <f t="shared" si="11"/>
        <v>0</v>
      </c>
      <c r="L51" s="26">
        <f t="shared" si="51"/>
        <v>0</v>
      </c>
      <c r="M51" s="12">
        <f t="shared" si="13"/>
        <v>0</v>
      </c>
      <c r="N51" s="26">
        <f t="shared" si="51"/>
        <v>0</v>
      </c>
      <c r="O51" s="12">
        <f t="shared" si="14"/>
        <v>0</v>
      </c>
      <c r="P51" s="26">
        <f t="shared" ref="P51:V52" si="52">P52</f>
        <v>0</v>
      </c>
      <c r="Q51" s="26">
        <f t="shared" si="52"/>
        <v>0</v>
      </c>
      <c r="R51" s="26">
        <f t="shared" si="52"/>
        <v>0</v>
      </c>
      <c r="S51" s="18">
        <f t="shared" si="33"/>
        <v>0</v>
      </c>
      <c r="T51" s="26">
        <f t="shared" si="52"/>
        <v>0</v>
      </c>
      <c r="U51" s="18">
        <f t="shared" ref="U51:U65" si="53">S51+T51</f>
        <v>0</v>
      </c>
      <c r="V51" s="26">
        <f t="shared" si="52"/>
        <v>0</v>
      </c>
      <c r="W51" s="18">
        <f t="shared" ref="W51:W65" si="54">U51+V51</f>
        <v>0</v>
      </c>
    </row>
    <row r="52" spans="1:23" s="23" customFormat="1" x14ac:dyDescent="0.25">
      <c r="A52" s="24" t="s">
        <v>94</v>
      </c>
      <c r="B52" s="25" t="s">
        <v>95</v>
      </c>
      <c r="C52" s="26">
        <f>C53</f>
        <v>0</v>
      </c>
      <c r="D52" s="26">
        <f t="shared" si="51"/>
        <v>0</v>
      </c>
      <c r="E52" s="12">
        <f t="shared" si="1"/>
        <v>0</v>
      </c>
      <c r="F52" s="26">
        <f t="shared" si="51"/>
        <v>0</v>
      </c>
      <c r="G52" s="12">
        <f t="shared" si="8"/>
        <v>0</v>
      </c>
      <c r="H52" s="26">
        <f t="shared" si="51"/>
        <v>0</v>
      </c>
      <c r="I52" s="12">
        <f t="shared" si="10"/>
        <v>0</v>
      </c>
      <c r="J52" s="26">
        <f t="shared" si="51"/>
        <v>0</v>
      </c>
      <c r="K52" s="12">
        <f t="shared" si="11"/>
        <v>0</v>
      </c>
      <c r="L52" s="26">
        <f t="shared" si="51"/>
        <v>0</v>
      </c>
      <c r="M52" s="12">
        <f t="shared" si="13"/>
        <v>0</v>
      </c>
      <c r="N52" s="26">
        <f t="shared" si="51"/>
        <v>0</v>
      </c>
      <c r="O52" s="12">
        <f t="shared" si="14"/>
        <v>0</v>
      </c>
      <c r="P52" s="26">
        <f t="shared" si="52"/>
        <v>0</v>
      </c>
      <c r="Q52" s="26">
        <f t="shared" si="52"/>
        <v>0</v>
      </c>
      <c r="R52" s="26"/>
      <c r="S52" s="18">
        <f t="shared" si="33"/>
        <v>0</v>
      </c>
      <c r="T52" s="26"/>
      <c r="U52" s="18">
        <f t="shared" si="53"/>
        <v>0</v>
      </c>
      <c r="V52" s="26"/>
      <c r="W52" s="18">
        <f t="shared" si="54"/>
        <v>0</v>
      </c>
    </row>
    <row r="53" spans="1:23" s="23" customFormat="1" ht="27.6" x14ac:dyDescent="0.25">
      <c r="A53" s="24" t="s">
        <v>96</v>
      </c>
      <c r="B53" s="25" t="s">
        <v>97</v>
      </c>
      <c r="C53" s="26">
        <v>0</v>
      </c>
      <c r="D53" s="29"/>
      <c r="E53" s="12">
        <f t="shared" si="1"/>
        <v>0</v>
      </c>
      <c r="F53" s="29"/>
      <c r="G53" s="12">
        <f t="shared" si="8"/>
        <v>0</v>
      </c>
      <c r="H53" s="29"/>
      <c r="I53" s="12">
        <f t="shared" si="10"/>
        <v>0</v>
      </c>
      <c r="J53" s="29"/>
      <c r="K53" s="12">
        <f t="shared" si="11"/>
        <v>0</v>
      </c>
      <c r="L53" s="28"/>
      <c r="M53" s="12">
        <f t="shared" si="13"/>
        <v>0</v>
      </c>
      <c r="N53" s="28"/>
      <c r="O53" s="12">
        <f t="shared" si="14"/>
        <v>0</v>
      </c>
      <c r="P53" s="26">
        <v>0</v>
      </c>
      <c r="Q53" s="26">
        <v>0</v>
      </c>
      <c r="R53" s="26">
        <v>0</v>
      </c>
      <c r="S53" s="18">
        <f t="shared" si="33"/>
        <v>0</v>
      </c>
      <c r="T53" s="26">
        <v>0</v>
      </c>
      <c r="U53" s="18">
        <f t="shared" si="53"/>
        <v>0</v>
      </c>
      <c r="V53" s="26">
        <v>0</v>
      </c>
      <c r="W53" s="18">
        <f t="shared" si="54"/>
        <v>0</v>
      </c>
    </row>
    <row r="54" spans="1:23" s="23" customFormat="1" x14ac:dyDescent="0.25">
      <c r="A54" s="24" t="s">
        <v>98</v>
      </c>
      <c r="B54" s="25" t="s">
        <v>99</v>
      </c>
      <c r="C54" s="26">
        <f>C55</f>
        <v>-3343987.7</v>
      </c>
      <c r="D54" s="30">
        <f t="shared" ref="D54:N55" si="55">D55</f>
        <v>0</v>
      </c>
      <c r="E54" s="12">
        <f t="shared" si="1"/>
        <v>-3343987.7</v>
      </c>
      <c r="F54" s="30">
        <f t="shared" si="55"/>
        <v>0</v>
      </c>
      <c r="G54" s="12">
        <f t="shared" si="8"/>
        <v>-3343987.7</v>
      </c>
      <c r="H54" s="30">
        <f t="shared" si="55"/>
        <v>0</v>
      </c>
      <c r="I54" s="12">
        <f t="shared" si="10"/>
        <v>-3343987.7</v>
      </c>
      <c r="J54" s="30">
        <f t="shared" si="55"/>
        <v>0</v>
      </c>
      <c r="K54" s="12">
        <f t="shared" si="11"/>
        <v>-3343987.7</v>
      </c>
      <c r="L54" s="26">
        <f t="shared" si="55"/>
        <v>0</v>
      </c>
      <c r="M54" s="12">
        <f t="shared" si="13"/>
        <v>-3343987.7</v>
      </c>
      <c r="N54" s="26">
        <f t="shared" si="55"/>
        <v>0</v>
      </c>
      <c r="O54" s="12">
        <f t="shared" si="14"/>
        <v>-3343987.7</v>
      </c>
      <c r="P54" s="26">
        <f t="shared" ref="P54:V55" si="56">P55</f>
        <v>-3442726.5</v>
      </c>
      <c r="Q54" s="26">
        <f t="shared" si="56"/>
        <v>-3322774.2</v>
      </c>
      <c r="R54" s="26">
        <f t="shared" si="56"/>
        <v>-142323.29999999999</v>
      </c>
      <c r="S54" s="18">
        <f t="shared" si="33"/>
        <v>-3486311</v>
      </c>
      <c r="T54" s="26">
        <f t="shared" si="56"/>
        <v>-84540.6</v>
      </c>
      <c r="U54" s="18">
        <f t="shared" si="53"/>
        <v>-3570851.6</v>
      </c>
      <c r="V54" s="26">
        <f t="shared" si="56"/>
        <v>-169493.3</v>
      </c>
      <c r="W54" s="18">
        <f t="shared" si="54"/>
        <v>-3740344.9</v>
      </c>
    </row>
    <row r="55" spans="1:23" s="23" customFormat="1" x14ac:dyDescent="0.25">
      <c r="A55" s="24" t="s">
        <v>100</v>
      </c>
      <c r="B55" s="25" t="s">
        <v>101</v>
      </c>
      <c r="C55" s="26">
        <f>C56</f>
        <v>-3343987.7</v>
      </c>
      <c r="D55" s="30">
        <f t="shared" si="55"/>
        <v>0</v>
      </c>
      <c r="E55" s="12">
        <f t="shared" si="1"/>
        <v>-3343987.7</v>
      </c>
      <c r="F55" s="30">
        <f t="shared" si="55"/>
        <v>0</v>
      </c>
      <c r="G55" s="12">
        <f t="shared" si="8"/>
        <v>-3343987.7</v>
      </c>
      <c r="H55" s="30">
        <f t="shared" si="55"/>
        <v>0</v>
      </c>
      <c r="I55" s="12">
        <f t="shared" si="10"/>
        <v>-3343987.7</v>
      </c>
      <c r="J55" s="30">
        <f t="shared" si="55"/>
        <v>0</v>
      </c>
      <c r="K55" s="12">
        <f t="shared" si="11"/>
        <v>-3343987.7</v>
      </c>
      <c r="L55" s="26">
        <f t="shared" si="55"/>
        <v>0</v>
      </c>
      <c r="M55" s="12">
        <f t="shared" si="13"/>
        <v>-3343987.7</v>
      </c>
      <c r="N55" s="26">
        <f t="shared" si="55"/>
        <v>0</v>
      </c>
      <c r="O55" s="12">
        <f t="shared" si="14"/>
        <v>-3343987.7</v>
      </c>
      <c r="P55" s="26">
        <f t="shared" si="56"/>
        <v>-3442726.5</v>
      </c>
      <c r="Q55" s="26">
        <f t="shared" si="56"/>
        <v>-3322774.2</v>
      </c>
      <c r="R55" s="26">
        <v>-142323.29999999999</v>
      </c>
      <c r="S55" s="18">
        <f t="shared" si="33"/>
        <v>-3486311</v>
      </c>
      <c r="T55" s="26">
        <f>T56</f>
        <v>-84540.6</v>
      </c>
      <c r="U55" s="18">
        <f t="shared" si="53"/>
        <v>-3570851.6</v>
      </c>
      <c r="V55" s="26">
        <f>V56</f>
        <v>-169493.3</v>
      </c>
      <c r="W55" s="18">
        <f t="shared" si="54"/>
        <v>-3740344.9</v>
      </c>
    </row>
    <row r="56" spans="1:23" s="23" customFormat="1" ht="27.6" x14ac:dyDescent="0.25">
      <c r="A56" s="24" t="s">
        <v>102</v>
      </c>
      <c r="B56" s="25" t="s">
        <v>103</v>
      </c>
      <c r="C56" s="26">
        <v>-3343987.7</v>
      </c>
      <c r="D56" s="27"/>
      <c r="E56" s="12">
        <f t="shared" si="1"/>
        <v>-3343987.7</v>
      </c>
      <c r="F56" s="27"/>
      <c r="G56" s="12">
        <f t="shared" si="8"/>
        <v>-3343987.7</v>
      </c>
      <c r="H56" s="27"/>
      <c r="I56" s="12">
        <f t="shared" si="10"/>
        <v>-3343987.7</v>
      </c>
      <c r="J56" s="27"/>
      <c r="K56" s="12">
        <f t="shared" si="11"/>
        <v>-3343987.7</v>
      </c>
      <c r="L56" s="28"/>
      <c r="M56" s="12">
        <f t="shared" si="13"/>
        <v>-3343987.7</v>
      </c>
      <c r="N56" s="28"/>
      <c r="O56" s="12">
        <f t="shared" si="14"/>
        <v>-3343987.7</v>
      </c>
      <c r="P56" s="26">
        <v>-3442726.5</v>
      </c>
      <c r="Q56" s="26">
        <v>-3322774.2</v>
      </c>
      <c r="R56" s="26">
        <v>-142323.29999999999</v>
      </c>
      <c r="S56" s="18">
        <f t="shared" si="33"/>
        <v>-3486311</v>
      </c>
      <c r="T56" s="26">
        <v>-84540.6</v>
      </c>
      <c r="U56" s="18">
        <f t="shared" si="53"/>
        <v>-3570851.6</v>
      </c>
      <c r="V56" s="26">
        <v>-169493.3</v>
      </c>
      <c r="W56" s="18">
        <f t="shared" si="54"/>
        <v>-3740344.9</v>
      </c>
    </row>
    <row r="57" spans="1:23" s="23" customFormat="1" x14ac:dyDescent="0.25">
      <c r="A57" s="24" t="s">
        <v>104</v>
      </c>
      <c r="B57" s="25" t="s">
        <v>105</v>
      </c>
      <c r="C57" s="26">
        <f>C58+C61</f>
        <v>3343987.7</v>
      </c>
      <c r="D57" s="30">
        <f>SUM(D558+D61)</f>
        <v>0</v>
      </c>
      <c r="E57" s="12">
        <f t="shared" si="1"/>
        <v>3343987.7</v>
      </c>
      <c r="F57" s="30">
        <f>SUM(F558+F61)</f>
        <v>0</v>
      </c>
      <c r="G57" s="12">
        <f t="shared" si="8"/>
        <v>3343987.7</v>
      </c>
      <c r="H57" s="30">
        <f>SUM(H558+H61)</f>
        <v>0</v>
      </c>
      <c r="I57" s="12">
        <f t="shared" si="10"/>
        <v>3343987.7</v>
      </c>
      <c r="J57" s="30">
        <f>SUM(J558+J61)</f>
        <v>0</v>
      </c>
      <c r="K57" s="12">
        <f t="shared" si="11"/>
        <v>3343987.7</v>
      </c>
      <c r="L57" s="26">
        <f>SUM(L558+L61)</f>
        <v>0</v>
      </c>
      <c r="M57" s="12">
        <f t="shared" si="13"/>
        <v>3343987.7</v>
      </c>
      <c r="N57" s="26">
        <f>SUM(N558+N61)</f>
        <v>0</v>
      </c>
      <c r="O57" s="12">
        <f t="shared" si="14"/>
        <v>3343987.7</v>
      </c>
      <c r="P57" s="26">
        <f>P58+P61</f>
        <v>3442726.5</v>
      </c>
      <c r="Q57" s="26">
        <f>Q58+Q61</f>
        <v>3322774.2</v>
      </c>
      <c r="R57" s="26">
        <f>R58+R61</f>
        <v>223834.1</v>
      </c>
      <c r="S57" s="18">
        <f t="shared" si="33"/>
        <v>3567821.8000000003</v>
      </c>
      <c r="T57" s="26">
        <f>T58+T61</f>
        <v>84540.6</v>
      </c>
      <c r="U57" s="18">
        <f t="shared" si="53"/>
        <v>3652362.4000000004</v>
      </c>
      <c r="V57" s="26">
        <f>V58+V61</f>
        <v>169493.3</v>
      </c>
      <c r="W57" s="18">
        <f t="shared" si="54"/>
        <v>3821855.7</v>
      </c>
    </row>
    <row r="58" spans="1:23" s="23" customFormat="1" x14ac:dyDescent="0.25">
      <c r="A58" s="24" t="s">
        <v>106</v>
      </c>
      <c r="B58" s="25" t="s">
        <v>107</v>
      </c>
      <c r="C58" s="26">
        <f>C59</f>
        <v>0</v>
      </c>
      <c r="D58" s="30">
        <f t="shared" ref="D58:N59" si="57">D59</f>
        <v>0</v>
      </c>
      <c r="E58" s="12">
        <f t="shared" si="1"/>
        <v>0</v>
      </c>
      <c r="F58" s="30">
        <f t="shared" si="57"/>
        <v>0</v>
      </c>
      <c r="G58" s="12">
        <f t="shared" si="8"/>
        <v>0</v>
      </c>
      <c r="H58" s="30">
        <f t="shared" si="57"/>
        <v>0</v>
      </c>
      <c r="I58" s="12">
        <f t="shared" si="10"/>
        <v>0</v>
      </c>
      <c r="J58" s="30">
        <f t="shared" si="57"/>
        <v>0</v>
      </c>
      <c r="K58" s="12">
        <f t="shared" si="11"/>
        <v>0</v>
      </c>
      <c r="L58" s="26">
        <f t="shared" si="57"/>
        <v>0</v>
      </c>
      <c r="M58" s="12">
        <f t="shared" si="13"/>
        <v>0</v>
      </c>
      <c r="N58" s="26">
        <f t="shared" si="57"/>
        <v>0</v>
      </c>
      <c r="O58" s="12">
        <f t="shared" si="14"/>
        <v>0</v>
      </c>
      <c r="P58" s="26">
        <f t="shared" ref="P58:V59" si="58">P59</f>
        <v>0</v>
      </c>
      <c r="Q58" s="26">
        <f t="shared" si="58"/>
        <v>0</v>
      </c>
      <c r="R58" s="26">
        <f t="shared" si="58"/>
        <v>0</v>
      </c>
      <c r="S58" s="18">
        <f t="shared" si="33"/>
        <v>0</v>
      </c>
      <c r="T58" s="26">
        <f t="shared" si="58"/>
        <v>0</v>
      </c>
      <c r="U58" s="18">
        <f t="shared" si="53"/>
        <v>0</v>
      </c>
      <c r="V58" s="26">
        <f t="shared" si="58"/>
        <v>0</v>
      </c>
      <c r="W58" s="18">
        <f t="shared" si="54"/>
        <v>0</v>
      </c>
    </row>
    <row r="59" spans="1:23" s="23" customFormat="1" x14ac:dyDescent="0.25">
      <c r="A59" s="24" t="s">
        <v>108</v>
      </c>
      <c r="B59" s="25" t="s">
        <v>109</v>
      </c>
      <c r="C59" s="26">
        <f>C60</f>
        <v>0</v>
      </c>
      <c r="D59" s="26">
        <f t="shared" si="57"/>
        <v>0</v>
      </c>
      <c r="E59" s="12">
        <f t="shared" si="1"/>
        <v>0</v>
      </c>
      <c r="F59" s="26">
        <f t="shared" si="57"/>
        <v>0</v>
      </c>
      <c r="G59" s="12">
        <f t="shared" si="8"/>
        <v>0</v>
      </c>
      <c r="H59" s="26">
        <f t="shared" si="57"/>
        <v>0</v>
      </c>
      <c r="I59" s="12">
        <f t="shared" si="10"/>
        <v>0</v>
      </c>
      <c r="J59" s="26">
        <f t="shared" si="57"/>
        <v>0</v>
      </c>
      <c r="K59" s="12">
        <f t="shared" si="11"/>
        <v>0</v>
      </c>
      <c r="L59" s="26">
        <f t="shared" si="57"/>
        <v>0</v>
      </c>
      <c r="M59" s="12">
        <f t="shared" si="13"/>
        <v>0</v>
      </c>
      <c r="N59" s="26">
        <f t="shared" si="57"/>
        <v>0</v>
      </c>
      <c r="O59" s="12">
        <f t="shared" si="14"/>
        <v>0</v>
      </c>
      <c r="P59" s="26">
        <f t="shared" si="58"/>
        <v>0</v>
      </c>
      <c r="Q59" s="26">
        <f t="shared" si="58"/>
        <v>0</v>
      </c>
      <c r="R59" s="26">
        <f t="shared" si="58"/>
        <v>0</v>
      </c>
      <c r="S59" s="18">
        <f t="shared" si="33"/>
        <v>0</v>
      </c>
      <c r="T59" s="26">
        <f t="shared" si="58"/>
        <v>0</v>
      </c>
      <c r="U59" s="18">
        <f t="shared" si="53"/>
        <v>0</v>
      </c>
      <c r="V59" s="26">
        <f t="shared" si="58"/>
        <v>0</v>
      </c>
      <c r="W59" s="18">
        <f t="shared" si="54"/>
        <v>0</v>
      </c>
    </row>
    <row r="60" spans="1:23" s="23" customFormat="1" ht="27.6" x14ac:dyDescent="0.25">
      <c r="A60" s="24" t="s">
        <v>110</v>
      </c>
      <c r="B60" s="25" t="s">
        <v>111</v>
      </c>
      <c r="C60" s="26">
        <v>0</v>
      </c>
      <c r="D60" s="29"/>
      <c r="E60" s="12">
        <f t="shared" si="1"/>
        <v>0</v>
      </c>
      <c r="F60" s="29"/>
      <c r="G60" s="12">
        <f t="shared" si="8"/>
        <v>0</v>
      </c>
      <c r="H60" s="29"/>
      <c r="I60" s="12">
        <f t="shared" si="10"/>
        <v>0</v>
      </c>
      <c r="J60" s="29"/>
      <c r="K60" s="12">
        <f t="shared" si="11"/>
        <v>0</v>
      </c>
      <c r="L60" s="28"/>
      <c r="M60" s="12">
        <f t="shared" si="13"/>
        <v>0</v>
      </c>
      <c r="N60" s="28"/>
      <c r="O60" s="12">
        <f t="shared" si="14"/>
        <v>0</v>
      </c>
      <c r="P60" s="26">
        <v>0</v>
      </c>
      <c r="Q60" s="26">
        <v>0</v>
      </c>
      <c r="R60" s="26">
        <v>0</v>
      </c>
      <c r="S60" s="18">
        <f t="shared" si="33"/>
        <v>0</v>
      </c>
      <c r="T60" s="26">
        <v>0</v>
      </c>
      <c r="U60" s="18">
        <f t="shared" si="53"/>
        <v>0</v>
      </c>
      <c r="V60" s="26">
        <v>0</v>
      </c>
      <c r="W60" s="18">
        <f t="shared" si="54"/>
        <v>0</v>
      </c>
    </row>
    <row r="61" spans="1:23" s="23" customFormat="1" x14ac:dyDescent="0.25">
      <c r="A61" s="24" t="s">
        <v>112</v>
      </c>
      <c r="B61" s="25" t="s">
        <v>113</v>
      </c>
      <c r="C61" s="26">
        <f>C62-C64</f>
        <v>3343987.7</v>
      </c>
      <c r="D61" s="26">
        <f t="shared" ref="D61" si="59">D62-D64</f>
        <v>0</v>
      </c>
      <c r="E61" s="12">
        <f t="shared" si="1"/>
        <v>3343987.7</v>
      </c>
      <c r="F61" s="26">
        <f t="shared" ref="F61" si="60">F62-F64</f>
        <v>0</v>
      </c>
      <c r="G61" s="12">
        <f t="shared" si="8"/>
        <v>3343987.7</v>
      </c>
      <c r="H61" s="26">
        <f t="shared" ref="H61:J61" si="61">H62-H64</f>
        <v>0</v>
      </c>
      <c r="I61" s="12">
        <f t="shared" si="10"/>
        <v>3343987.7</v>
      </c>
      <c r="J61" s="26">
        <f t="shared" si="61"/>
        <v>0</v>
      </c>
      <c r="K61" s="12">
        <f t="shared" si="11"/>
        <v>3343987.7</v>
      </c>
      <c r="L61" s="26">
        <f t="shared" ref="L61:N61" si="62">L62-L64</f>
        <v>0</v>
      </c>
      <c r="M61" s="12">
        <f t="shared" si="13"/>
        <v>3343987.7</v>
      </c>
      <c r="N61" s="26">
        <f t="shared" si="62"/>
        <v>0</v>
      </c>
      <c r="O61" s="12">
        <f t="shared" si="14"/>
        <v>3343987.7</v>
      </c>
      <c r="P61" s="26">
        <f>P62-P64</f>
        <v>3442726.5</v>
      </c>
      <c r="Q61" s="26">
        <f>Q62-Q64</f>
        <v>3322774.2</v>
      </c>
      <c r="R61" s="26">
        <f>R62+R64</f>
        <v>223834.1</v>
      </c>
      <c r="S61" s="18">
        <f t="shared" si="33"/>
        <v>3567821.8000000003</v>
      </c>
      <c r="T61" s="26">
        <f>T62+T64</f>
        <v>84540.6</v>
      </c>
      <c r="U61" s="18">
        <f t="shared" si="53"/>
        <v>3652362.4000000004</v>
      </c>
      <c r="V61" s="26">
        <f>V62+V64</f>
        <v>169493.3</v>
      </c>
      <c r="W61" s="18">
        <f t="shared" si="54"/>
        <v>3821855.7</v>
      </c>
    </row>
    <row r="62" spans="1:23" s="23" customFormat="1" x14ac:dyDescent="0.25">
      <c r="A62" s="24" t="s">
        <v>114</v>
      </c>
      <c r="B62" s="25" t="s">
        <v>115</v>
      </c>
      <c r="C62" s="26">
        <f>SUM(C63)</f>
        <v>3343987.7</v>
      </c>
      <c r="D62" s="26">
        <f t="shared" ref="D62:N62" si="63">SUM(D63)</f>
        <v>0</v>
      </c>
      <c r="E62" s="12">
        <f t="shared" si="1"/>
        <v>3343987.7</v>
      </c>
      <c r="F62" s="26">
        <f t="shared" si="63"/>
        <v>0</v>
      </c>
      <c r="G62" s="12">
        <f t="shared" si="8"/>
        <v>3343987.7</v>
      </c>
      <c r="H62" s="26">
        <f t="shared" si="63"/>
        <v>0</v>
      </c>
      <c r="I62" s="12">
        <f t="shared" si="10"/>
        <v>3343987.7</v>
      </c>
      <c r="J62" s="26">
        <f t="shared" si="63"/>
        <v>0</v>
      </c>
      <c r="K62" s="12">
        <f t="shared" si="11"/>
        <v>3343987.7</v>
      </c>
      <c r="L62" s="26">
        <f t="shared" si="63"/>
        <v>0</v>
      </c>
      <c r="M62" s="12">
        <f t="shared" si="13"/>
        <v>3343987.7</v>
      </c>
      <c r="N62" s="26">
        <f t="shared" si="63"/>
        <v>0</v>
      </c>
      <c r="O62" s="12">
        <f t="shared" si="14"/>
        <v>3343987.7</v>
      </c>
      <c r="P62" s="26">
        <f>SUM(P63)</f>
        <v>3442726.5</v>
      </c>
      <c r="Q62" s="26">
        <f>SUM(Q63)</f>
        <v>3322774.2</v>
      </c>
      <c r="R62" s="26">
        <f>SUM(R63)</f>
        <v>213834.1</v>
      </c>
      <c r="S62" s="18">
        <f t="shared" si="33"/>
        <v>3557821.8000000003</v>
      </c>
      <c r="T62" s="26">
        <f>SUM(T63)</f>
        <v>84540.6</v>
      </c>
      <c r="U62" s="18">
        <f t="shared" si="53"/>
        <v>3642362.4000000004</v>
      </c>
      <c r="V62" s="26">
        <f>SUM(V63)</f>
        <v>169493.3</v>
      </c>
      <c r="W62" s="18">
        <f t="shared" si="54"/>
        <v>3811855.7</v>
      </c>
    </row>
    <row r="63" spans="1:23" s="23" customFormat="1" ht="27.6" x14ac:dyDescent="0.25">
      <c r="A63" s="24" t="s">
        <v>116</v>
      </c>
      <c r="B63" s="25" t="s">
        <v>117</v>
      </c>
      <c r="C63" s="26">
        <v>3343987.7</v>
      </c>
      <c r="D63" s="27"/>
      <c r="E63" s="12">
        <f t="shared" si="1"/>
        <v>3343987.7</v>
      </c>
      <c r="F63" s="27"/>
      <c r="G63" s="12">
        <f t="shared" si="8"/>
        <v>3343987.7</v>
      </c>
      <c r="H63" s="27"/>
      <c r="I63" s="12">
        <f t="shared" si="10"/>
        <v>3343987.7</v>
      </c>
      <c r="J63" s="27"/>
      <c r="K63" s="12">
        <f t="shared" si="11"/>
        <v>3343987.7</v>
      </c>
      <c r="L63" s="28"/>
      <c r="M63" s="12">
        <f t="shared" si="13"/>
        <v>3343987.7</v>
      </c>
      <c r="N63" s="28"/>
      <c r="O63" s="12">
        <f t="shared" si="14"/>
        <v>3343987.7</v>
      </c>
      <c r="P63" s="26">
        <v>3442726.5</v>
      </c>
      <c r="Q63" s="26">
        <v>3322774.2</v>
      </c>
      <c r="R63" s="26">
        <v>213834.1</v>
      </c>
      <c r="S63" s="18">
        <f t="shared" si="33"/>
        <v>3557821.8000000003</v>
      </c>
      <c r="T63" s="26">
        <v>84540.6</v>
      </c>
      <c r="U63" s="18">
        <f t="shared" si="53"/>
        <v>3642362.4000000004</v>
      </c>
      <c r="V63" s="26">
        <v>169493.3</v>
      </c>
      <c r="W63" s="18">
        <f t="shared" si="54"/>
        <v>3811855.7</v>
      </c>
    </row>
    <row r="64" spans="1:23" s="23" customFormat="1" x14ac:dyDescent="0.25">
      <c r="A64" s="24" t="s">
        <v>112</v>
      </c>
      <c r="B64" s="25" t="s">
        <v>118</v>
      </c>
      <c r="C64" s="26">
        <f>SUM(C65)</f>
        <v>0</v>
      </c>
      <c r="D64" s="26">
        <f t="shared" ref="D64:N64" si="64">SUM(D65)</f>
        <v>0</v>
      </c>
      <c r="E64" s="12">
        <f t="shared" si="1"/>
        <v>0</v>
      </c>
      <c r="F64" s="26">
        <f t="shared" si="64"/>
        <v>0</v>
      </c>
      <c r="G64" s="12">
        <f t="shared" si="8"/>
        <v>0</v>
      </c>
      <c r="H64" s="26">
        <f t="shared" si="64"/>
        <v>0</v>
      </c>
      <c r="I64" s="12">
        <f t="shared" si="10"/>
        <v>0</v>
      </c>
      <c r="J64" s="26">
        <f t="shared" si="64"/>
        <v>0</v>
      </c>
      <c r="K64" s="12">
        <f t="shared" si="11"/>
        <v>0</v>
      </c>
      <c r="L64" s="26">
        <f t="shared" si="64"/>
        <v>0</v>
      </c>
      <c r="M64" s="12">
        <f t="shared" si="13"/>
        <v>0</v>
      </c>
      <c r="N64" s="26">
        <f t="shared" si="64"/>
        <v>0</v>
      </c>
      <c r="O64" s="12">
        <f t="shared" si="14"/>
        <v>0</v>
      </c>
      <c r="P64" s="26">
        <f>SUM(P65)</f>
        <v>0</v>
      </c>
      <c r="Q64" s="26">
        <f>SUM(Q65)</f>
        <v>0</v>
      </c>
      <c r="R64" s="26">
        <f>SUM(R65)</f>
        <v>10000</v>
      </c>
      <c r="S64" s="18">
        <f t="shared" si="33"/>
        <v>10000</v>
      </c>
      <c r="T64" s="26">
        <f>SUM(T65)</f>
        <v>0</v>
      </c>
      <c r="U64" s="18">
        <f t="shared" si="53"/>
        <v>10000</v>
      </c>
      <c r="V64" s="26">
        <f>SUM(V65)</f>
        <v>0</v>
      </c>
      <c r="W64" s="18">
        <f t="shared" si="54"/>
        <v>10000</v>
      </c>
    </row>
    <row r="65" spans="1:23" s="23" customFormat="1" ht="27.6" x14ac:dyDescent="0.25">
      <c r="A65" s="24" t="s">
        <v>119</v>
      </c>
      <c r="B65" s="25" t="s">
        <v>120</v>
      </c>
      <c r="C65" s="26">
        <v>0</v>
      </c>
      <c r="D65" s="29"/>
      <c r="E65" s="12">
        <f t="shared" si="1"/>
        <v>0</v>
      </c>
      <c r="F65" s="29"/>
      <c r="G65" s="12">
        <f t="shared" si="8"/>
        <v>0</v>
      </c>
      <c r="H65" s="29"/>
      <c r="I65" s="12">
        <f t="shared" si="10"/>
        <v>0</v>
      </c>
      <c r="J65" s="29"/>
      <c r="K65" s="12">
        <f t="shared" si="11"/>
        <v>0</v>
      </c>
      <c r="L65" s="28"/>
      <c r="M65" s="12">
        <f t="shared" si="13"/>
        <v>0</v>
      </c>
      <c r="N65" s="28"/>
      <c r="O65" s="12">
        <f t="shared" si="14"/>
        <v>0</v>
      </c>
      <c r="P65" s="26">
        <v>0</v>
      </c>
      <c r="Q65" s="26">
        <v>0</v>
      </c>
      <c r="R65" s="26">
        <v>10000</v>
      </c>
      <c r="S65" s="18">
        <f t="shared" si="33"/>
        <v>10000</v>
      </c>
      <c r="T65" s="26"/>
      <c r="U65" s="18">
        <f t="shared" si="53"/>
        <v>10000</v>
      </c>
      <c r="V65" s="26"/>
      <c r="W65" s="18">
        <f t="shared" si="54"/>
        <v>10000</v>
      </c>
    </row>
    <row r="66" spans="1:23" x14ac:dyDescent="0.25">
      <c r="A66" s="9" t="s">
        <v>121</v>
      </c>
      <c r="B66" s="10" t="s">
        <v>122</v>
      </c>
      <c r="C66" s="11">
        <f>C11+C49</f>
        <v>97965</v>
      </c>
      <c r="D66" s="11">
        <f t="shared" ref="D66" si="65">D11+D49</f>
        <v>0</v>
      </c>
      <c r="E66" s="12">
        <f t="shared" si="1"/>
        <v>97965</v>
      </c>
      <c r="F66" s="18">
        <f t="shared" ref="F66" si="66">F11+F49</f>
        <v>0</v>
      </c>
      <c r="G66" s="12">
        <f t="shared" si="8"/>
        <v>97965</v>
      </c>
      <c r="H66" s="18">
        <f t="shared" ref="H66:J66" si="67">H11+H49</f>
        <v>0</v>
      </c>
      <c r="I66" s="12">
        <f t="shared" si="10"/>
        <v>97965</v>
      </c>
      <c r="J66" s="18">
        <f t="shared" si="67"/>
        <v>0</v>
      </c>
      <c r="K66" s="12">
        <f t="shared" si="11"/>
        <v>97965</v>
      </c>
      <c r="L66" s="18">
        <f t="shared" ref="L66:N66" si="68">L11+L49</f>
        <v>0</v>
      </c>
      <c r="M66" s="12">
        <f t="shared" si="13"/>
        <v>97965</v>
      </c>
      <c r="N66" s="18">
        <f t="shared" si="68"/>
        <v>0</v>
      </c>
      <c r="O66" s="12">
        <f t="shared" si="14"/>
        <v>97965</v>
      </c>
      <c r="P66" s="11">
        <f>P11+P49</f>
        <v>100240.1</v>
      </c>
      <c r="Q66" s="11">
        <f>Q11+Q49</f>
        <v>74197.899999999994</v>
      </c>
      <c r="R66" s="11">
        <f>R11+R49</f>
        <v>79167.200000000012</v>
      </c>
      <c r="S66" s="11">
        <f t="shared" si="33"/>
        <v>177132.2</v>
      </c>
      <c r="T66" s="11">
        <f>T11+T49</f>
        <v>-900</v>
      </c>
      <c r="U66" s="11">
        <f>U49+U17</f>
        <v>176232.20000000027</v>
      </c>
      <c r="V66" s="11">
        <f>V11+V49</f>
        <v>0</v>
      </c>
      <c r="W66" s="11">
        <f>W49+W17</f>
        <v>176232.20000000027</v>
      </c>
    </row>
    <row r="70" spans="1:23" x14ac:dyDescent="0.25">
      <c r="S70" s="38"/>
    </row>
    <row r="72" spans="1:23" x14ac:dyDescent="0.25">
      <c r="A72" s="31"/>
    </row>
    <row r="73" spans="1:23" x14ac:dyDescent="0.25">
      <c r="A73" s="31"/>
    </row>
  </sheetData>
  <mergeCells count="24">
    <mergeCell ref="A6:U7"/>
    <mergeCell ref="P8:P9"/>
    <mergeCell ref="K8:K9"/>
    <mergeCell ref="L8:L9"/>
    <mergeCell ref="M8:M9"/>
    <mergeCell ref="N8:N9"/>
    <mergeCell ref="O8:O9"/>
    <mergeCell ref="T8:T9"/>
    <mergeCell ref="U8:U9"/>
    <mergeCell ref="E8:E9"/>
    <mergeCell ref="A8:A9"/>
    <mergeCell ref="B8:B9"/>
    <mergeCell ref="C8:C9"/>
    <mergeCell ref="D8:D9"/>
    <mergeCell ref="R8:R9"/>
    <mergeCell ref="S8:S9"/>
    <mergeCell ref="V8:V9"/>
    <mergeCell ref="W8:W9"/>
    <mergeCell ref="Q8:Q9"/>
    <mergeCell ref="F8:F9"/>
    <mergeCell ref="G8:G9"/>
    <mergeCell ref="H8:H9"/>
    <mergeCell ref="I8:I9"/>
    <mergeCell ref="J8:J9"/>
  </mergeCells>
  <pageMargins left="0.70866141732283472" right="0" top="0.74803149606299213" bottom="0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B1" workbookViewId="0">
      <selection activeCell="K5" sqref="K5"/>
    </sheetView>
  </sheetViews>
  <sheetFormatPr defaultRowHeight="13.8" x14ac:dyDescent="0.25"/>
  <cols>
    <col min="1" max="1" width="67" style="3" customWidth="1"/>
    <col min="2" max="2" width="29.6640625" style="3" customWidth="1"/>
    <col min="3" max="3" width="17.88671875" style="43" hidden="1" customWidth="1"/>
    <col min="4" max="4" width="15.33203125" style="3" hidden="1" customWidth="1"/>
    <col min="5" max="5" width="17.88671875" style="3" customWidth="1"/>
    <col min="6" max="6" width="15.33203125" style="3" customWidth="1"/>
    <col min="7" max="7" width="17.88671875" style="3" customWidth="1"/>
    <col min="8" max="8" width="18" style="43" hidden="1" customWidth="1"/>
    <col min="9" max="9" width="18" style="3" hidden="1" customWidth="1"/>
    <col min="10" max="12" width="18" style="3" customWidth="1"/>
    <col min="13" max="242" width="9.109375" style="3"/>
    <col min="243" max="243" width="67" style="3" customWidth="1"/>
    <col min="244" max="244" width="29.6640625" style="3" customWidth="1"/>
    <col min="245" max="245" width="20.6640625" style="3" customWidth="1"/>
    <col min="246" max="247" width="0" style="3" hidden="1" customWidth="1"/>
    <col min="248" max="498" width="9.109375" style="3"/>
    <col min="499" max="499" width="67" style="3" customWidth="1"/>
    <col min="500" max="500" width="29.6640625" style="3" customWidth="1"/>
    <col min="501" max="501" width="20.6640625" style="3" customWidth="1"/>
    <col min="502" max="503" width="0" style="3" hidden="1" customWidth="1"/>
    <col min="504" max="754" width="9.109375" style="3"/>
    <col min="755" max="755" width="67" style="3" customWidth="1"/>
    <col min="756" max="756" width="29.6640625" style="3" customWidth="1"/>
    <col min="757" max="757" width="20.6640625" style="3" customWidth="1"/>
    <col min="758" max="759" width="0" style="3" hidden="1" customWidth="1"/>
    <col min="760" max="1010" width="9.109375" style="3"/>
    <col min="1011" max="1011" width="67" style="3" customWidth="1"/>
    <col min="1012" max="1012" width="29.6640625" style="3" customWidth="1"/>
    <col min="1013" max="1013" width="20.6640625" style="3" customWidth="1"/>
    <col min="1014" max="1015" width="0" style="3" hidden="1" customWidth="1"/>
    <col min="1016" max="1266" width="9.109375" style="3"/>
    <col min="1267" max="1267" width="67" style="3" customWidth="1"/>
    <col min="1268" max="1268" width="29.6640625" style="3" customWidth="1"/>
    <col min="1269" max="1269" width="20.6640625" style="3" customWidth="1"/>
    <col min="1270" max="1271" width="0" style="3" hidden="1" customWidth="1"/>
    <col min="1272" max="1522" width="9.109375" style="3"/>
    <col min="1523" max="1523" width="67" style="3" customWidth="1"/>
    <col min="1524" max="1524" width="29.6640625" style="3" customWidth="1"/>
    <col min="1525" max="1525" width="20.6640625" style="3" customWidth="1"/>
    <col min="1526" max="1527" width="0" style="3" hidden="1" customWidth="1"/>
    <col min="1528" max="1778" width="9.109375" style="3"/>
    <col min="1779" max="1779" width="67" style="3" customWidth="1"/>
    <col min="1780" max="1780" width="29.6640625" style="3" customWidth="1"/>
    <col min="1781" max="1781" width="20.6640625" style="3" customWidth="1"/>
    <col min="1782" max="1783" width="0" style="3" hidden="1" customWidth="1"/>
    <col min="1784" max="2034" width="9.109375" style="3"/>
    <col min="2035" max="2035" width="67" style="3" customWidth="1"/>
    <col min="2036" max="2036" width="29.6640625" style="3" customWidth="1"/>
    <col min="2037" max="2037" width="20.6640625" style="3" customWidth="1"/>
    <col min="2038" max="2039" width="0" style="3" hidden="1" customWidth="1"/>
    <col min="2040" max="2290" width="9.109375" style="3"/>
    <col min="2291" max="2291" width="67" style="3" customWidth="1"/>
    <col min="2292" max="2292" width="29.6640625" style="3" customWidth="1"/>
    <col min="2293" max="2293" width="20.6640625" style="3" customWidth="1"/>
    <col min="2294" max="2295" width="0" style="3" hidden="1" customWidth="1"/>
    <col min="2296" max="2546" width="9.109375" style="3"/>
    <col min="2547" max="2547" width="67" style="3" customWidth="1"/>
    <col min="2548" max="2548" width="29.6640625" style="3" customWidth="1"/>
    <col min="2549" max="2549" width="20.6640625" style="3" customWidth="1"/>
    <col min="2550" max="2551" width="0" style="3" hidden="1" customWidth="1"/>
    <col min="2552" max="2802" width="9.109375" style="3"/>
    <col min="2803" max="2803" width="67" style="3" customWidth="1"/>
    <col min="2804" max="2804" width="29.6640625" style="3" customWidth="1"/>
    <col min="2805" max="2805" width="20.6640625" style="3" customWidth="1"/>
    <col min="2806" max="2807" width="0" style="3" hidden="1" customWidth="1"/>
    <col min="2808" max="3058" width="9.109375" style="3"/>
    <col min="3059" max="3059" width="67" style="3" customWidth="1"/>
    <col min="3060" max="3060" width="29.6640625" style="3" customWidth="1"/>
    <col min="3061" max="3061" width="20.6640625" style="3" customWidth="1"/>
    <col min="3062" max="3063" width="0" style="3" hidden="1" customWidth="1"/>
    <col min="3064" max="3314" width="9.109375" style="3"/>
    <col min="3315" max="3315" width="67" style="3" customWidth="1"/>
    <col min="3316" max="3316" width="29.6640625" style="3" customWidth="1"/>
    <col min="3317" max="3317" width="20.6640625" style="3" customWidth="1"/>
    <col min="3318" max="3319" width="0" style="3" hidden="1" customWidth="1"/>
    <col min="3320" max="3570" width="9.109375" style="3"/>
    <col min="3571" max="3571" width="67" style="3" customWidth="1"/>
    <col min="3572" max="3572" width="29.6640625" style="3" customWidth="1"/>
    <col min="3573" max="3573" width="20.6640625" style="3" customWidth="1"/>
    <col min="3574" max="3575" width="0" style="3" hidden="1" customWidth="1"/>
    <col min="3576" max="3826" width="9.109375" style="3"/>
    <col min="3827" max="3827" width="67" style="3" customWidth="1"/>
    <col min="3828" max="3828" width="29.6640625" style="3" customWidth="1"/>
    <col min="3829" max="3829" width="20.6640625" style="3" customWidth="1"/>
    <col min="3830" max="3831" width="0" style="3" hidden="1" customWidth="1"/>
    <col min="3832" max="4082" width="9.109375" style="3"/>
    <col min="4083" max="4083" width="67" style="3" customWidth="1"/>
    <col min="4084" max="4084" width="29.6640625" style="3" customWidth="1"/>
    <col min="4085" max="4085" width="20.6640625" style="3" customWidth="1"/>
    <col min="4086" max="4087" width="0" style="3" hidden="1" customWidth="1"/>
    <col min="4088" max="4338" width="9.109375" style="3"/>
    <col min="4339" max="4339" width="67" style="3" customWidth="1"/>
    <col min="4340" max="4340" width="29.6640625" style="3" customWidth="1"/>
    <col min="4341" max="4341" width="20.6640625" style="3" customWidth="1"/>
    <col min="4342" max="4343" width="0" style="3" hidden="1" customWidth="1"/>
    <col min="4344" max="4594" width="9.109375" style="3"/>
    <col min="4595" max="4595" width="67" style="3" customWidth="1"/>
    <col min="4596" max="4596" width="29.6640625" style="3" customWidth="1"/>
    <col min="4597" max="4597" width="20.6640625" style="3" customWidth="1"/>
    <col min="4598" max="4599" width="0" style="3" hidden="1" customWidth="1"/>
    <col min="4600" max="4850" width="9.109375" style="3"/>
    <col min="4851" max="4851" width="67" style="3" customWidth="1"/>
    <col min="4852" max="4852" width="29.6640625" style="3" customWidth="1"/>
    <col min="4853" max="4853" width="20.6640625" style="3" customWidth="1"/>
    <col min="4854" max="4855" width="0" style="3" hidden="1" customWidth="1"/>
    <col min="4856" max="5106" width="9.109375" style="3"/>
    <col min="5107" max="5107" width="67" style="3" customWidth="1"/>
    <col min="5108" max="5108" width="29.6640625" style="3" customWidth="1"/>
    <col min="5109" max="5109" width="20.6640625" style="3" customWidth="1"/>
    <col min="5110" max="5111" width="0" style="3" hidden="1" customWidth="1"/>
    <col min="5112" max="5362" width="9.109375" style="3"/>
    <col min="5363" max="5363" width="67" style="3" customWidth="1"/>
    <col min="5364" max="5364" width="29.6640625" style="3" customWidth="1"/>
    <col min="5365" max="5365" width="20.6640625" style="3" customWidth="1"/>
    <col min="5366" max="5367" width="0" style="3" hidden="1" customWidth="1"/>
    <col min="5368" max="5618" width="9.109375" style="3"/>
    <col min="5619" max="5619" width="67" style="3" customWidth="1"/>
    <col min="5620" max="5620" width="29.6640625" style="3" customWidth="1"/>
    <col min="5621" max="5621" width="20.6640625" style="3" customWidth="1"/>
    <col min="5622" max="5623" width="0" style="3" hidden="1" customWidth="1"/>
    <col min="5624" max="5874" width="9.109375" style="3"/>
    <col min="5875" max="5875" width="67" style="3" customWidth="1"/>
    <col min="5876" max="5876" width="29.6640625" style="3" customWidth="1"/>
    <col min="5877" max="5877" width="20.6640625" style="3" customWidth="1"/>
    <col min="5878" max="5879" width="0" style="3" hidden="1" customWidth="1"/>
    <col min="5880" max="6130" width="9.109375" style="3"/>
    <col min="6131" max="6131" width="67" style="3" customWidth="1"/>
    <col min="6132" max="6132" width="29.6640625" style="3" customWidth="1"/>
    <col min="6133" max="6133" width="20.6640625" style="3" customWidth="1"/>
    <col min="6134" max="6135" width="0" style="3" hidden="1" customWidth="1"/>
    <col min="6136" max="6386" width="9.109375" style="3"/>
    <col min="6387" max="6387" width="67" style="3" customWidth="1"/>
    <col min="6388" max="6388" width="29.6640625" style="3" customWidth="1"/>
    <col min="6389" max="6389" width="20.6640625" style="3" customWidth="1"/>
    <col min="6390" max="6391" width="0" style="3" hidden="1" customWidth="1"/>
    <col min="6392" max="6642" width="9.109375" style="3"/>
    <col min="6643" max="6643" width="67" style="3" customWidth="1"/>
    <col min="6644" max="6644" width="29.6640625" style="3" customWidth="1"/>
    <col min="6645" max="6645" width="20.6640625" style="3" customWidth="1"/>
    <col min="6646" max="6647" width="0" style="3" hidden="1" customWidth="1"/>
    <col min="6648" max="6898" width="9.109375" style="3"/>
    <col min="6899" max="6899" width="67" style="3" customWidth="1"/>
    <col min="6900" max="6900" width="29.6640625" style="3" customWidth="1"/>
    <col min="6901" max="6901" width="20.6640625" style="3" customWidth="1"/>
    <col min="6902" max="6903" width="0" style="3" hidden="1" customWidth="1"/>
    <col min="6904" max="7154" width="9.109375" style="3"/>
    <col min="7155" max="7155" width="67" style="3" customWidth="1"/>
    <col min="7156" max="7156" width="29.6640625" style="3" customWidth="1"/>
    <col min="7157" max="7157" width="20.6640625" style="3" customWidth="1"/>
    <col min="7158" max="7159" width="0" style="3" hidden="1" customWidth="1"/>
    <col min="7160" max="7410" width="9.109375" style="3"/>
    <col min="7411" max="7411" width="67" style="3" customWidth="1"/>
    <col min="7412" max="7412" width="29.6640625" style="3" customWidth="1"/>
    <col min="7413" max="7413" width="20.6640625" style="3" customWidth="1"/>
    <col min="7414" max="7415" width="0" style="3" hidden="1" customWidth="1"/>
    <col min="7416" max="7666" width="9.109375" style="3"/>
    <col min="7667" max="7667" width="67" style="3" customWidth="1"/>
    <col min="7668" max="7668" width="29.6640625" style="3" customWidth="1"/>
    <col min="7669" max="7669" width="20.6640625" style="3" customWidth="1"/>
    <col min="7670" max="7671" width="0" style="3" hidden="1" customWidth="1"/>
    <col min="7672" max="7922" width="9.109375" style="3"/>
    <col min="7923" max="7923" width="67" style="3" customWidth="1"/>
    <col min="7924" max="7924" width="29.6640625" style="3" customWidth="1"/>
    <col min="7925" max="7925" width="20.6640625" style="3" customWidth="1"/>
    <col min="7926" max="7927" width="0" style="3" hidden="1" customWidth="1"/>
    <col min="7928" max="8178" width="9.109375" style="3"/>
    <col min="8179" max="8179" width="67" style="3" customWidth="1"/>
    <col min="8180" max="8180" width="29.6640625" style="3" customWidth="1"/>
    <col min="8181" max="8181" width="20.6640625" style="3" customWidth="1"/>
    <col min="8182" max="8183" width="0" style="3" hidden="1" customWidth="1"/>
    <col min="8184" max="8434" width="9.109375" style="3"/>
    <col min="8435" max="8435" width="67" style="3" customWidth="1"/>
    <col min="8436" max="8436" width="29.6640625" style="3" customWidth="1"/>
    <col min="8437" max="8437" width="20.6640625" style="3" customWidth="1"/>
    <col min="8438" max="8439" width="0" style="3" hidden="1" customWidth="1"/>
    <col min="8440" max="8690" width="9.109375" style="3"/>
    <col min="8691" max="8691" width="67" style="3" customWidth="1"/>
    <col min="8692" max="8692" width="29.6640625" style="3" customWidth="1"/>
    <col min="8693" max="8693" width="20.6640625" style="3" customWidth="1"/>
    <col min="8694" max="8695" width="0" style="3" hidden="1" customWidth="1"/>
    <col min="8696" max="8946" width="9.109375" style="3"/>
    <col min="8947" max="8947" width="67" style="3" customWidth="1"/>
    <col min="8948" max="8948" width="29.6640625" style="3" customWidth="1"/>
    <col min="8949" max="8949" width="20.6640625" style="3" customWidth="1"/>
    <col min="8950" max="8951" width="0" style="3" hidden="1" customWidth="1"/>
    <col min="8952" max="9202" width="9.109375" style="3"/>
    <col min="9203" max="9203" width="67" style="3" customWidth="1"/>
    <col min="9204" max="9204" width="29.6640625" style="3" customWidth="1"/>
    <col min="9205" max="9205" width="20.6640625" style="3" customWidth="1"/>
    <col min="9206" max="9207" width="0" style="3" hidden="1" customWidth="1"/>
    <col min="9208" max="9458" width="9.109375" style="3"/>
    <col min="9459" max="9459" width="67" style="3" customWidth="1"/>
    <col min="9460" max="9460" width="29.6640625" style="3" customWidth="1"/>
    <col min="9461" max="9461" width="20.6640625" style="3" customWidth="1"/>
    <col min="9462" max="9463" width="0" style="3" hidden="1" customWidth="1"/>
    <col min="9464" max="9714" width="9.109375" style="3"/>
    <col min="9715" max="9715" width="67" style="3" customWidth="1"/>
    <col min="9716" max="9716" width="29.6640625" style="3" customWidth="1"/>
    <col min="9717" max="9717" width="20.6640625" style="3" customWidth="1"/>
    <col min="9718" max="9719" width="0" style="3" hidden="1" customWidth="1"/>
    <col min="9720" max="9970" width="9.109375" style="3"/>
    <col min="9971" max="9971" width="67" style="3" customWidth="1"/>
    <col min="9972" max="9972" width="29.6640625" style="3" customWidth="1"/>
    <col min="9973" max="9973" width="20.6640625" style="3" customWidth="1"/>
    <col min="9974" max="9975" width="0" style="3" hidden="1" customWidth="1"/>
    <col min="9976" max="10226" width="9.109375" style="3"/>
    <col min="10227" max="10227" width="67" style="3" customWidth="1"/>
    <col min="10228" max="10228" width="29.6640625" style="3" customWidth="1"/>
    <col min="10229" max="10229" width="20.6640625" style="3" customWidth="1"/>
    <col min="10230" max="10231" width="0" style="3" hidden="1" customWidth="1"/>
    <col min="10232" max="10482" width="9.109375" style="3"/>
    <col min="10483" max="10483" width="67" style="3" customWidth="1"/>
    <col min="10484" max="10484" width="29.6640625" style="3" customWidth="1"/>
    <col min="10485" max="10485" width="20.6640625" style="3" customWidth="1"/>
    <col min="10486" max="10487" width="0" style="3" hidden="1" customWidth="1"/>
    <col min="10488" max="10738" width="9.109375" style="3"/>
    <col min="10739" max="10739" width="67" style="3" customWidth="1"/>
    <col min="10740" max="10740" width="29.6640625" style="3" customWidth="1"/>
    <col min="10741" max="10741" width="20.6640625" style="3" customWidth="1"/>
    <col min="10742" max="10743" width="0" style="3" hidden="1" customWidth="1"/>
    <col min="10744" max="10994" width="9.109375" style="3"/>
    <col min="10995" max="10995" width="67" style="3" customWidth="1"/>
    <col min="10996" max="10996" width="29.6640625" style="3" customWidth="1"/>
    <col min="10997" max="10997" width="20.6640625" style="3" customWidth="1"/>
    <col min="10998" max="10999" width="0" style="3" hidden="1" customWidth="1"/>
    <col min="11000" max="11250" width="9.109375" style="3"/>
    <col min="11251" max="11251" width="67" style="3" customWidth="1"/>
    <col min="11252" max="11252" width="29.6640625" style="3" customWidth="1"/>
    <col min="11253" max="11253" width="20.6640625" style="3" customWidth="1"/>
    <col min="11254" max="11255" width="0" style="3" hidden="1" customWidth="1"/>
    <col min="11256" max="11506" width="9.109375" style="3"/>
    <col min="11507" max="11507" width="67" style="3" customWidth="1"/>
    <col min="11508" max="11508" width="29.6640625" style="3" customWidth="1"/>
    <col min="11509" max="11509" width="20.6640625" style="3" customWidth="1"/>
    <col min="11510" max="11511" width="0" style="3" hidden="1" customWidth="1"/>
    <col min="11512" max="11762" width="9.109375" style="3"/>
    <col min="11763" max="11763" width="67" style="3" customWidth="1"/>
    <col min="11764" max="11764" width="29.6640625" style="3" customWidth="1"/>
    <col min="11765" max="11765" width="20.6640625" style="3" customWidth="1"/>
    <col min="11766" max="11767" width="0" style="3" hidden="1" customWidth="1"/>
    <col min="11768" max="12018" width="9.109375" style="3"/>
    <col min="12019" max="12019" width="67" style="3" customWidth="1"/>
    <col min="12020" max="12020" width="29.6640625" style="3" customWidth="1"/>
    <col min="12021" max="12021" width="20.6640625" style="3" customWidth="1"/>
    <col min="12022" max="12023" width="0" style="3" hidden="1" customWidth="1"/>
    <col min="12024" max="12274" width="9.109375" style="3"/>
    <col min="12275" max="12275" width="67" style="3" customWidth="1"/>
    <col min="12276" max="12276" width="29.6640625" style="3" customWidth="1"/>
    <col min="12277" max="12277" width="20.6640625" style="3" customWidth="1"/>
    <col min="12278" max="12279" width="0" style="3" hidden="1" customWidth="1"/>
    <col min="12280" max="12530" width="9.109375" style="3"/>
    <col min="12531" max="12531" width="67" style="3" customWidth="1"/>
    <col min="12532" max="12532" width="29.6640625" style="3" customWidth="1"/>
    <col min="12533" max="12533" width="20.6640625" style="3" customWidth="1"/>
    <col min="12534" max="12535" width="0" style="3" hidden="1" customWidth="1"/>
    <col min="12536" max="12786" width="9.109375" style="3"/>
    <col min="12787" max="12787" width="67" style="3" customWidth="1"/>
    <col min="12788" max="12788" width="29.6640625" style="3" customWidth="1"/>
    <col min="12789" max="12789" width="20.6640625" style="3" customWidth="1"/>
    <col min="12790" max="12791" width="0" style="3" hidden="1" customWidth="1"/>
    <col min="12792" max="13042" width="9.109375" style="3"/>
    <col min="13043" max="13043" width="67" style="3" customWidth="1"/>
    <col min="13044" max="13044" width="29.6640625" style="3" customWidth="1"/>
    <col min="13045" max="13045" width="20.6640625" style="3" customWidth="1"/>
    <col min="13046" max="13047" width="0" style="3" hidden="1" customWidth="1"/>
    <col min="13048" max="13298" width="9.109375" style="3"/>
    <col min="13299" max="13299" width="67" style="3" customWidth="1"/>
    <col min="13300" max="13300" width="29.6640625" style="3" customWidth="1"/>
    <col min="13301" max="13301" width="20.6640625" style="3" customWidth="1"/>
    <col min="13302" max="13303" width="0" style="3" hidden="1" customWidth="1"/>
    <col min="13304" max="13554" width="9.109375" style="3"/>
    <col min="13555" max="13555" width="67" style="3" customWidth="1"/>
    <col min="13556" max="13556" width="29.6640625" style="3" customWidth="1"/>
    <col min="13557" max="13557" width="20.6640625" style="3" customWidth="1"/>
    <col min="13558" max="13559" width="0" style="3" hidden="1" customWidth="1"/>
    <col min="13560" max="13810" width="9.109375" style="3"/>
    <col min="13811" max="13811" width="67" style="3" customWidth="1"/>
    <col min="13812" max="13812" width="29.6640625" style="3" customWidth="1"/>
    <col min="13813" max="13813" width="20.6640625" style="3" customWidth="1"/>
    <col min="13814" max="13815" width="0" style="3" hidden="1" customWidth="1"/>
    <col min="13816" max="14066" width="9.109375" style="3"/>
    <col min="14067" max="14067" width="67" style="3" customWidth="1"/>
    <col min="14068" max="14068" width="29.6640625" style="3" customWidth="1"/>
    <col min="14069" max="14069" width="20.6640625" style="3" customWidth="1"/>
    <col min="14070" max="14071" width="0" style="3" hidden="1" customWidth="1"/>
    <col min="14072" max="14322" width="9.109375" style="3"/>
    <col min="14323" max="14323" width="67" style="3" customWidth="1"/>
    <col min="14324" max="14324" width="29.6640625" style="3" customWidth="1"/>
    <col min="14325" max="14325" width="20.6640625" style="3" customWidth="1"/>
    <col min="14326" max="14327" width="0" style="3" hidden="1" customWidth="1"/>
    <col min="14328" max="14578" width="9.109375" style="3"/>
    <col min="14579" max="14579" width="67" style="3" customWidth="1"/>
    <col min="14580" max="14580" width="29.6640625" style="3" customWidth="1"/>
    <col min="14581" max="14581" width="20.6640625" style="3" customWidth="1"/>
    <col min="14582" max="14583" width="0" style="3" hidden="1" customWidth="1"/>
    <col min="14584" max="14834" width="9.109375" style="3"/>
    <col min="14835" max="14835" width="67" style="3" customWidth="1"/>
    <col min="14836" max="14836" width="29.6640625" style="3" customWidth="1"/>
    <col min="14837" max="14837" width="20.6640625" style="3" customWidth="1"/>
    <col min="14838" max="14839" width="0" style="3" hidden="1" customWidth="1"/>
    <col min="14840" max="15090" width="9.109375" style="3"/>
    <col min="15091" max="15091" width="67" style="3" customWidth="1"/>
    <col min="15092" max="15092" width="29.6640625" style="3" customWidth="1"/>
    <col min="15093" max="15093" width="20.6640625" style="3" customWidth="1"/>
    <col min="15094" max="15095" width="0" style="3" hidden="1" customWidth="1"/>
    <col min="15096" max="15346" width="9.109375" style="3"/>
    <col min="15347" max="15347" width="67" style="3" customWidth="1"/>
    <col min="15348" max="15348" width="29.6640625" style="3" customWidth="1"/>
    <col min="15349" max="15349" width="20.6640625" style="3" customWidth="1"/>
    <col min="15350" max="15351" width="0" style="3" hidden="1" customWidth="1"/>
    <col min="15352" max="15602" width="9.109375" style="3"/>
    <col min="15603" max="15603" width="67" style="3" customWidth="1"/>
    <col min="15604" max="15604" width="29.6640625" style="3" customWidth="1"/>
    <col min="15605" max="15605" width="20.6640625" style="3" customWidth="1"/>
    <col min="15606" max="15607" width="0" style="3" hidden="1" customWidth="1"/>
    <col min="15608" max="15858" width="9.109375" style="3"/>
    <col min="15859" max="15859" width="67" style="3" customWidth="1"/>
    <col min="15860" max="15860" width="29.6640625" style="3" customWidth="1"/>
    <col min="15861" max="15861" width="20.6640625" style="3" customWidth="1"/>
    <col min="15862" max="15863" width="0" style="3" hidden="1" customWidth="1"/>
    <col min="15864" max="16114" width="9.109375" style="3"/>
    <col min="16115" max="16115" width="67" style="3" customWidth="1"/>
    <col min="16116" max="16116" width="29.6640625" style="3" customWidth="1"/>
    <col min="16117" max="16117" width="20.6640625" style="3" customWidth="1"/>
    <col min="16118" max="16119" width="0" style="3" hidden="1" customWidth="1"/>
    <col min="16120" max="16384" width="9.109375" style="3"/>
  </cols>
  <sheetData>
    <row r="1" spans="1:12" s="1" customFormat="1" ht="15.6" x14ac:dyDescent="0.3">
      <c r="C1" s="42"/>
      <c r="H1" s="49"/>
      <c r="I1" s="2" t="s">
        <v>127</v>
      </c>
      <c r="K1" s="2" t="s">
        <v>127</v>
      </c>
    </row>
    <row r="2" spans="1:12" s="1" customFormat="1" ht="15.6" x14ac:dyDescent="0.3">
      <c r="C2" s="42"/>
      <c r="H2" s="49"/>
      <c r="I2" s="2" t="s">
        <v>0</v>
      </c>
      <c r="K2" s="2" t="s">
        <v>0</v>
      </c>
    </row>
    <row r="3" spans="1:12" x14ac:dyDescent="0.25">
      <c r="I3" s="3" t="s">
        <v>1</v>
      </c>
      <c r="K3" s="3" t="s">
        <v>1</v>
      </c>
    </row>
    <row r="4" spans="1:12" s="1" customFormat="1" ht="15.6" x14ac:dyDescent="0.3">
      <c r="C4" s="42"/>
      <c r="H4" s="49"/>
      <c r="I4" s="2" t="s">
        <v>132</v>
      </c>
      <c r="K4" s="2" t="s">
        <v>141</v>
      </c>
    </row>
    <row r="5" spans="1:12" s="1" customFormat="1" ht="40.5" customHeight="1" x14ac:dyDescent="0.3">
      <c r="C5" s="42"/>
      <c r="H5" s="49"/>
      <c r="I5" s="2"/>
      <c r="K5" s="2"/>
    </row>
    <row r="6" spans="1:12" x14ac:dyDescent="0.25">
      <c r="A6" s="58" t="s">
        <v>125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2" ht="15" customHeight="1" x14ac:dyDescent="0.25">
      <c r="A8" s="56" t="s">
        <v>3</v>
      </c>
      <c r="B8" s="57" t="s">
        <v>4</v>
      </c>
      <c r="C8" s="59" t="s">
        <v>137</v>
      </c>
      <c r="D8" s="62" t="s">
        <v>124</v>
      </c>
      <c r="E8" s="51" t="s">
        <v>140</v>
      </c>
      <c r="F8" s="62" t="s">
        <v>133</v>
      </c>
      <c r="G8" s="51" t="s">
        <v>135</v>
      </c>
      <c r="H8" s="61" t="s">
        <v>138</v>
      </c>
      <c r="I8" s="51" t="s">
        <v>124</v>
      </c>
      <c r="J8" s="51" t="s">
        <v>139</v>
      </c>
      <c r="K8" s="51" t="s">
        <v>133</v>
      </c>
      <c r="L8" s="51" t="s">
        <v>136</v>
      </c>
    </row>
    <row r="9" spans="1:12" ht="88.5" customHeight="1" x14ac:dyDescent="0.25">
      <c r="A9" s="56"/>
      <c r="B9" s="57"/>
      <c r="C9" s="60"/>
      <c r="D9" s="63"/>
      <c r="E9" s="51"/>
      <c r="F9" s="63"/>
      <c r="G9" s="51"/>
      <c r="H9" s="61"/>
      <c r="I9" s="51"/>
      <c r="J9" s="51"/>
      <c r="K9" s="51"/>
      <c r="L9" s="51"/>
    </row>
    <row r="10" spans="1:12" s="8" customFormat="1" x14ac:dyDescent="0.25">
      <c r="A10" s="34">
        <v>1</v>
      </c>
      <c r="B10" s="35">
        <v>2</v>
      </c>
      <c r="C10" s="44" t="s">
        <v>15</v>
      </c>
      <c r="D10" s="35">
        <v>4</v>
      </c>
      <c r="E10" s="33" t="s">
        <v>16</v>
      </c>
      <c r="F10" s="41">
        <v>4</v>
      </c>
      <c r="G10" s="40" t="s">
        <v>16</v>
      </c>
      <c r="H10" s="50">
        <v>6</v>
      </c>
      <c r="I10" s="33" t="s">
        <v>126</v>
      </c>
      <c r="J10" s="7">
        <v>8</v>
      </c>
      <c r="K10" s="40" t="s">
        <v>126</v>
      </c>
      <c r="L10" s="7">
        <v>8</v>
      </c>
    </row>
    <row r="11" spans="1:12" ht="27.6" x14ac:dyDescent="0.25">
      <c r="A11" s="9" t="s">
        <v>17</v>
      </c>
      <c r="B11" s="10" t="s">
        <v>18</v>
      </c>
      <c r="C11" s="45">
        <f>SUM(C12+C17+C22)</f>
        <v>100240.1</v>
      </c>
      <c r="D11" s="11">
        <f t="shared" ref="D11:E11" si="0">SUM(D12+D17+D22)</f>
        <v>-2979.1</v>
      </c>
      <c r="E11" s="11">
        <f t="shared" si="0"/>
        <v>97261</v>
      </c>
      <c r="F11" s="11">
        <f t="shared" ref="F11:G11" si="1">SUM(F12+F17+F22)</f>
        <v>0</v>
      </c>
      <c r="G11" s="11">
        <f t="shared" si="1"/>
        <v>97261</v>
      </c>
      <c r="H11" s="45">
        <f>SUM(H12+H17+H22)</f>
        <v>74197.899999999994</v>
      </c>
      <c r="I11" s="11">
        <f t="shared" ref="I11:L11" si="2">SUM(I12+I17+I22)</f>
        <v>-5775.9</v>
      </c>
      <c r="J11" s="11">
        <f t="shared" ref="J11" si="3">SUM(J12+J17+J22)</f>
        <v>68422</v>
      </c>
      <c r="K11" s="11">
        <f t="shared" si="2"/>
        <v>0</v>
      </c>
      <c r="L11" s="11">
        <f t="shared" si="2"/>
        <v>68422</v>
      </c>
    </row>
    <row r="12" spans="1:12" ht="27.6" x14ac:dyDescent="0.25">
      <c r="A12" s="9" t="s">
        <v>19</v>
      </c>
      <c r="B12" s="10" t="s">
        <v>20</v>
      </c>
      <c r="C12" s="45">
        <f>C14</f>
        <v>0</v>
      </c>
      <c r="D12" s="11">
        <f t="shared" ref="D12:E12" si="4">D14</f>
        <v>0</v>
      </c>
      <c r="E12" s="11">
        <f t="shared" si="4"/>
        <v>0</v>
      </c>
      <c r="F12" s="11">
        <f t="shared" ref="F12:G12" si="5">F14</f>
        <v>0</v>
      </c>
      <c r="G12" s="11">
        <f t="shared" si="5"/>
        <v>0</v>
      </c>
      <c r="H12" s="45">
        <f>H14</f>
        <v>0</v>
      </c>
      <c r="I12" s="11">
        <f t="shared" ref="I12:J12" si="6">I14</f>
        <v>0</v>
      </c>
      <c r="J12" s="11">
        <f t="shared" si="6"/>
        <v>0</v>
      </c>
      <c r="K12" s="11">
        <f t="shared" ref="K12:L12" si="7">K14</f>
        <v>0</v>
      </c>
      <c r="L12" s="11">
        <f t="shared" si="7"/>
        <v>0</v>
      </c>
    </row>
    <row r="13" spans="1:12" ht="41.4" x14ac:dyDescent="0.25">
      <c r="A13" s="13" t="s">
        <v>21</v>
      </c>
      <c r="B13" s="14" t="s">
        <v>22</v>
      </c>
      <c r="C13" s="46" t="s">
        <v>23</v>
      </c>
      <c r="D13" s="15"/>
      <c r="E13" s="36">
        <f t="shared" ref="E13:E44" si="8">SUM(C13:D13)</f>
        <v>0</v>
      </c>
      <c r="F13" s="15"/>
      <c r="G13" s="36">
        <f t="shared" ref="G13:G44" si="9">SUM(E13:F13)</f>
        <v>0</v>
      </c>
      <c r="H13" s="46" t="s">
        <v>23</v>
      </c>
      <c r="I13" s="15"/>
      <c r="J13" s="36">
        <f>SUM(H13:I13)</f>
        <v>0</v>
      </c>
      <c r="K13" s="15"/>
      <c r="L13" s="36">
        <f>SUM(J13:K13)</f>
        <v>0</v>
      </c>
    </row>
    <row r="14" spans="1:12" ht="41.4" x14ac:dyDescent="0.25">
      <c r="A14" s="13" t="s">
        <v>24</v>
      </c>
      <c r="B14" s="14" t="s">
        <v>25</v>
      </c>
      <c r="C14" s="47">
        <f>C16</f>
        <v>0</v>
      </c>
      <c r="D14" s="12"/>
      <c r="E14" s="36">
        <f t="shared" si="8"/>
        <v>0</v>
      </c>
      <c r="F14" s="12"/>
      <c r="G14" s="36">
        <f t="shared" si="9"/>
        <v>0</v>
      </c>
      <c r="H14" s="47">
        <f>H16</f>
        <v>0</v>
      </c>
      <c r="I14" s="12"/>
      <c r="J14" s="36">
        <f t="shared" ref="J14:J16" si="10">SUM(H14:I14)</f>
        <v>0</v>
      </c>
      <c r="K14" s="12"/>
      <c r="L14" s="36">
        <f t="shared" ref="L14:L16" si="11">SUM(J14:K14)</f>
        <v>0</v>
      </c>
    </row>
    <row r="15" spans="1:12" ht="41.4" x14ac:dyDescent="0.25">
      <c r="A15" s="13" t="s">
        <v>26</v>
      </c>
      <c r="B15" s="14" t="s">
        <v>27</v>
      </c>
      <c r="C15" s="48">
        <f>SUM(C16)</f>
        <v>0</v>
      </c>
      <c r="D15" s="18"/>
      <c r="E15" s="18">
        <f t="shared" si="8"/>
        <v>0</v>
      </c>
      <c r="F15" s="18"/>
      <c r="G15" s="18">
        <f t="shared" si="9"/>
        <v>0</v>
      </c>
      <c r="H15" s="48">
        <f>SUM(H16)</f>
        <v>0</v>
      </c>
      <c r="I15" s="18"/>
      <c r="J15" s="18">
        <f t="shared" si="10"/>
        <v>0</v>
      </c>
      <c r="K15" s="18"/>
      <c r="L15" s="18">
        <f t="shared" si="11"/>
        <v>0</v>
      </c>
    </row>
    <row r="16" spans="1:12" ht="41.4" x14ac:dyDescent="0.25">
      <c r="A16" s="13" t="s">
        <v>28</v>
      </c>
      <c r="B16" s="14" t="s">
        <v>29</v>
      </c>
      <c r="C16" s="48">
        <v>0</v>
      </c>
      <c r="D16" s="18"/>
      <c r="E16" s="18">
        <f t="shared" si="8"/>
        <v>0</v>
      </c>
      <c r="F16" s="18"/>
      <c r="G16" s="18">
        <f t="shared" si="9"/>
        <v>0</v>
      </c>
      <c r="H16" s="48">
        <v>0</v>
      </c>
      <c r="I16" s="18"/>
      <c r="J16" s="18">
        <f t="shared" si="10"/>
        <v>0</v>
      </c>
      <c r="K16" s="18"/>
      <c r="L16" s="18">
        <f t="shared" si="11"/>
        <v>0</v>
      </c>
    </row>
    <row r="17" spans="1:12" x14ac:dyDescent="0.25">
      <c r="A17" s="9" t="s">
        <v>30</v>
      </c>
      <c r="B17" s="10" t="s">
        <v>31</v>
      </c>
      <c r="C17" s="45">
        <f>SUM(C18+C20)</f>
        <v>100240.1</v>
      </c>
      <c r="D17" s="11">
        <f t="shared" ref="D17:F17" si="12">SUM(D18+D20)</f>
        <v>-2979.1</v>
      </c>
      <c r="E17" s="18">
        <f t="shared" si="8"/>
        <v>97261</v>
      </c>
      <c r="F17" s="11">
        <f t="shared" si="12"/>
        <v>0</v>
      </c>
      <c r="G17" s="18">
        <f t="shared" si="9"/>
        <v>97261</v>
      </c>
      <c r="H17" s="45">
        <f>SUM(H18+H20)</f>
        <v>74197.899999999994</v>
      </c>
      <c r="I17" s="11">
        <f t="shared" ref="I17:K17" si="13">SUM(I18+I20)</f>
        <v>-5775.9</v>
      </c>
      <c r="J17" s="18">
        <f>SUM(H17:I17)</f>
        <v>68422</v>
      </c>
      <c r="K17" s="11">
        <f t="shared" si="13"/>
        <v>0</v>
      </c>
      <c r="L17" s="18">
        <f>SUM(J17:K17)</f>
        <v>68422</v>
      </c>
    </row>
    <row r="18" spans="1:12" ht="27.6" x14ac:dyDescent="0.25">
      <c r="A18" s="13" t="s">
        <v>32</v>
      </c>
      <c r="B18" s="14" t="s">
        <v>33</v>
      </c>
      <c r="C18" s="48">
        <f>SUM(C19)</f>
        <v>198205.1</v>
      </c>
      <c r="D18" s="18">
        <f t="shared" ref="D18:F18" si="14">SUM(D19)</f>
        <v>-2979.1</v>
      </c>
      <c r="E18" s="18">
        <f t="shared" si="8"/>
        <v>195226</v>
      </c>
      <c r="F18" s="18">
        <f t="shared" si="14"/>
        <v>0</v>
      </c>
      <c r="G18" s="18">
        <f t="shared" si="9"/>
        <v>195226</v>
      </c>
      <c r="H18" s="48">
        <f>SUM(H19)</f>
        <v>174438</v>
      </c>
      <c r="I18" s="18">
        <f t="shared" ref="I18:K18" si="15">SUM(I19)</f>
        <v>-5775.9</v>
      </c>
      <c r="J18" s="18">
        <f t="shared" ref="J18:J63" si="16">SUM(H18:I18)</f>
        <v>168662.1</v>
      </c>
      <c r="K18" s="18">
        <f t="shared" si="15"/>
        <v>0</v>
      </c>
      <c r="L18" s="18">
        <f t="shared" ref="L18:L51" si="17">SUM(J18:K18)</f>
        <v>168662.1</v>
      </c>
    </row>
    <row r="19" spans="1:12" ht="27.6" x14ac:dyDescent="0.25">
      <c r="A19" s="13" t="s">
        <v>34</v>
      </c>
      <c r="B19" s="14" t="s">
        <v>35</v>
      </c>
      <c r="C19" s="48">
        <v>198205.1</v>
      </c>
      <c r="D19" s="18">
        <v>-2979.1</v>
      </c>
      <c r="E19" s="18">
        <f t="shared" si="8"/>
        <v>195226</v>
      </c>
      <c r="F19" s="18"/>
      <c r="G19" s="18">
        <f t="shared" si="9"/>
        <v>195226</v>
      </c>
      <c r="H19" s="48">
        <v>174438</v>
      </c>
      <c r="I19" s="18">
        <v>-5775.9</v>
      </c>
      <c r="J19" s="18">
        <f t="shared" si="16"/>
        <v>168662.1</v>
      </c>
      <c r="K19" s="18"/>
      <c r="L19" s="18">
        <f t="shared" si="17"/>
        <v>168662.1</v>
      </c>
    </row>
    <row r="20" spans="1:12" ht="27.6" x14ac:dyDescent="0.25">
      <c r="A20" s="13" t="s">
        <v>36</v>
      </c>
      <c r="B20" s="14" t="s">
        <v>37</v>
      </c>
      <c r="C20" s="48">
        <f>SUM(C21)</f>
        <v>-97965</v>
      </c>
      <c r="D20" s="18"/>
      <c r="E20" s="18">
        <f t="shared" si="8"/>
        <v>-97965</v>
      </c>
      <c r="F20" s="18"/>
      <c r="G20" s="18">
        <f t="shared" si="9"/>
        <v>-97965</v>
      </c>
      <c r="H20" s="48">
        <f>SUM(H21)</f>
        <v>-100240.1</v>
      </c>
      <c r="I20" s="18"/>
      <c r="J20" s="18">
        <f t="shared" si="16"/>
        <v>-100240.1</v>
      </c>
      <c r="K20" s="18"/>
      <c r="L20" s="18">
        <f t="shared" si="17"/>
        <v>-100240.1</v>
      </c>
    </row>
    <row r="21" spans="1:12" ht="27.6" x14ac:dyDescent="0.25">
      <c r="A21" s="13" t="s">
        <v>38</v>
      </c>
      <c r="B21" s="14" t="s">
        <v>39</v>
      </c>
      <c r="C21" s="48">
        <v>-97965</v>
      </c>
      <c r="D21" s="18"/>
      <c r="E21" s="18">
        <f t="shared" si="8"/>
        <v>-97965</v>
      </c>
      <c r="F21" s="18"/>
      <c r="G21" s="18">
        <f t="shared" si="9"/>
        <v>-97965</v>
      </c>
      <c r="H21" s="48">
        <v>-100240.1</v>
      </c>
      <c r="I21" s="18"/>
      <c r="J21" s="18">
        <f t="shared" si="16"/>
        <v>-100240.1</v>
      </c>
      <c r="K21" s="18"/>
      <c r="L21" s="18">
        <f t="shared" si="17"/>
        <v>-100240.1</v>
      </c>
    </row>
    <row r="22" spans="1:12" s="23" customFormat="1" ht="27.6" x14ac:dyDescent="0.25">
      <c r="A22" s="20" t="s">
        <v>40</v>
      </c>
      <c r="B22" s="21" t="s">
        <v>41</v>
      </c>
      <c r="C22" s="45">
        <f>C23+C25</f>
        <v>0</v>
      </c>
      <c r="D22" s="22"/>
      <c r="E22" s="18">
        <f t="shared" si="8"/>
        <v>0</v>
      </c>
      <c r="F22" s="22"/>
      <c r="G22" s="18">
        <f t="shared" si="9"/>
        <v>0</v>
      </c>
      <c r="H22" s="45">
        <f>H23+H25</f>
        <v>0</v>
      </c>
      <c r="I22" s="22"/>
      <c r="J22" s="18">
        <f t="shared" si="16"/>
        <v>0</v>
      </c>
      <c r="K22" s="22"/>
      <c r="L22" s="18">
        <f t="shared" si="17"/>
        <v>0</v>
      </c>
    </row>
    <row r="23" spans="1:12" s="23" customFormat="1" ht="27.6" x14ac:dyDescent="0.25">
      <c r="A23" s="24" t="s">
        <v>42</v>
      </c>
      <c r="B23" s="25" t="s">
        <v>43</v>
      </c>
      <c r="C23" s="48">
        <f>C24</f>
        <v>0</v>
      </c>
      <c r="D23" s="26"/>
      <c r="E23" s="18">
        <f t="shared" si="8"/>
        <v>0</v>
      </c>
      <c r="F23" s="26"/>
      <c r="G23" s="18">
        <f t="shared" si="9"/>
        <v>0</v>
      </c>
      <c r="H23" s="48">
        <f>H24</f>
        <v>0</v>
      </c>
      <c r="I23" s="26"/>
      <c r="J23" s="18">
        <f t="shared" si="16"/>
        <v>0</v>
      </c>
      <c r="K23" s="26"/>
      <c r="L23" s="18">
        <f t="shared" si="17"/>
        <v>0</v>
      </c>
    </row>
    <row r="24" spans="1:12" s="23" customFormat="1" ht="27.6" x14ac:dyDescent="0.25">
      <c r="A24" s="24" t="s">
        <v>44</v>
      </c>
      <c r="B24" s="25" t="s">
        <v>45</v>
      </c>
      <c r="C24" s="48"/>
      <c r="D24" s="26"/>
      <c r="E24" s="18">
        <f t="shared" si="8"/>
        <v>0</v>
      </c>
      <c r="F24" s="26"/>
      <c r="G24" s="18">
        <f t="shared" si="9"/>
        <v>0</v>
      </c>
      <c r="H24" s="48"/>
      <c r="I24" s="26"/>
      <c r="J24" s="18">
        <f t="shared" si="16"/>
        <v>0</v>
      </c>
      <c r="K24" s="26"/>
      <c r="L24" s="18">
        <f t="shared" si="17"/>
        <v>0</v>
      </c>
    </row>
    <row r="25" spans="1:12" s="23" customFormat="1" ht="41.4" x14ac:dyDescent="0.25">
      <c r="A25" s="24" t="s">
        <v>46</v>
      </c>
      <c r="B25" s="25" t="s">
        <v>47</v>
      </c>
      <c r="C25" s="48">
        <f>SUM(C26)</f>
        <v>0</v>
      </c>
      <c r="D25" s="26"/>
      <c r="E25" s="18">
        <f t="shared" si="8"/>
        <v>0</v>
      </c>
      <c r="F25" s="26"/>
      <c r="G25" s="18">
        <f t="shared" si="9"/>
        <v>0</v>
      </c>
      <c r="H25" s="48">
        <f>SUM(H26)</f>
        <v>0</v>
      </c>
      <c r="I25" s="26"/>
      <c r="J25" s="18">
        <f t="shared" si="16"/>
        <v>0</v>
      </c>
      <c r="K25" s="26"/>
      <c r="L25" s="18">
        <f t="shared" si="17"/>
        <v>0</v>
      </c>
    </row>
    <row r="26" spans="1:12" s="23" customFormat="1" ht="41.4" x14ac:dyDescent="0.25">
      <c r="A26" s="24" t="s">
        <v>48</v>
      </c>
      <c r="B26" s="25" t="s">
        <v>49</v>
      </c>
      <c r="C26" s="48"/>
      <c r="D26" s="26"/>
      <c r="E26" s="18">
        <f t="shared" si="8"/>
        <v>0</v>
      </c>
      <c r="F26" s="26"/>
      <c r="G26" s="18">
        <f t="shared" si="9"/>
        <v>0</v>
      </c>
      <c r="H26" s="48"/>
      <c r="I26" s="26"/>
      <c r="J26" s="18">
        <f t="shared" si="16"/>
        <v>0</v>
      </c>
      <c r="K26" s="26"/>
      <c r="L26" s="18">
        <f t="shared" si="17"/>
        <v>0</v>
      </c>
    </row>
    <row r="27" spans="1:12" s="23" customFormat="1" ht="28.5" hidden="1" customHeight="1" x14ac:dyDescent="0.25">
      <c r="A27" s="20" t="s">
        <v>50</v>
      </c>
      <c r="B27" s="21" t="s">
        <v>51</v>
      </c>
      <c r="C27" s="45">
        <f>C28+C31+C34</f>
        <v>0</v>
      </c>
      <c r="D27" s="22"/>
      <c r="E27" s="18">
        <f t="shared" si="8"/>
        <v>0</v>
      </c>
      <c r="F27" s="22"/>
      <c r="G27" s="18">
        <f t="shared" si="9"/>
        <v>0</v>
      </c>
      <c r="H27" s="45">
        <f>H28+H31+H34</f>
        <v>0</v>
      </c>
      <c r="I27" s="22"/>
      <c r="J27" s="18">
        <f t="shared" si="16"/>
        <v>0</v>
      </c>
      <c r="K27" s="22"/>
      <c r="L27" s="18">
        <f t="shared" si="17"/>
        <v>0</v>
      </c>
    </row>
    <row r="28" spans="1:12" s="23" customFormat="1" ht="30" hidden="1" customHeight="1" x14ac:dyDescent="0.25">
      <c r="A28" s="24" t="s">
        <v>52</v>
      </c>
      <c r="B28" s="25" t="s">
        <v>53</v>
      </c>
      <c r="C28" s="48">
        <f>C29</f>
        <v>0</v>
      </c>
      <c r="D28" s="26"/>
      <c r="E28" s="18">
        <f t="shared" si="8"/>
        <v>0</v>
      </c>
      <c r="F28" s="26"/>
      <c r="G28" s="18">
        <f t="shared" si="9"/>
        <v>0</v>
      </c>
      <c r="H28" s="48">
        <f>H29</f>
        <v>0</v>
      </c>
      <c r="I28" s="26"/>
      <c r="J28" s="18">
        <f t="shared" si="16"/>
        <v>0</v>
      </c>
      <c r="K28" s="26"/>
      <c r="L28" s="18">
        <f t="shared" si="17"/>
        <v>0</v>
      </c>
    </row>
    <row r="29" spans="1:12" s="23" customFormat="1" ht="30" hidden="1" customHeight="1" x14ac:dyDescent="0.25">
      <c r="A29" s="24" t="s">
        <v>54</v>
      </c>
      <c r="B29" s="25" t="s">
        <v>55</v>
      </c>
      <c r="C29" s="48">
        <f>C30</f>
        <v>0</v>
      </c>
      <c r="D29" s="26"/>
      <c r="E29" s="18">
        <f t="shared" si="8"/>
        <v>0</v>
      </c>
      <c r="F29" s="26"/>
      <c r="G29" s="18">
        <f t="shared" si="9"/>
        <v>0</v>
      </c>
      <c r="H29" s="48">
        <f>H30</f>
        <v>0</v>
      </c>
      <c r="I29" s="26"/>
      <c r="J29" s="18">
        <f t="shared" si="16"/>
        <v>0</v>
      </c>
      <c r="K29" s="26"/>
      <c r="L29" s="18">
        <f t="shared" si="17"/>
        <v>0</v>
      </c>
    </row>
    <row r="30" spans="1:12" s="23" customFormat="1" ht="45" hidden="1" customHeight="1" x14ac:dyDescent="0.25">
      <c r="A30" s="24" t="s">
        <v>56</v>
      </c>
      <c r="B30" s="25" t="s">
        <v>57</v>
      </c>
      <c r="C30" s="48">
        <v>0</v>
      </c>
      <c r="D30" s="26"/>
      <c r="E30" s="18">
        <f t="shared" si="8"/>
        <v>0</v>
      </c>
      <c r="F30" s="26"/>
      <c r="G30" s="18">
        <f t="shared" si="9"/>
        <v>0</v>
      </c>
      <c r="H30" s="48">
        <v>0</v>
      </c>
      <c r="I30" s="26"/>
      <c r="J30" s="18">
        <f t="shared" si="16"/>
        <v>0</v>
      </c>
      <c r="K30" s="26"/>
      <c r="L30" s="18">
        <f t="shared" si="17"/>
        <v>0</v>
      </c>
    </row>
    <row r="31" spans="1:12" s="23" customFormat="1" ht="30" hidden="1" customHeight="1" x14ac:dyDescent="0.25">
      <c r="A31" s="24" t="s">
        <v>58</v>
      </c>
      <c r="B31" s="25" t="s">
        <v>59</v>
      </c>
      <c r="C31" s="48">
        <f>C32</f>
        <v>0</v>
      </c>
      <c r="D31" s="26"/>
      <c r="E31" s="18">
        <f t="shared" si="8"/>
        <v>0</v>
      </c>
      <c r="F31" s="26"/>
      <c r="G31" s="18">
        <f t="shared" si="9"/>
        <v>0</v>
      </c>
      <c r="H31" s="48">
        <f>H32</f>
        <v>0</v>
      </c>
      <c r="I31" s="26"/>
      <c r="J31" s="18">
        <f t="shared" si="16"/>
        <v>0</v>
      </c>
      <c r="K31" s="26"/>
      <c r="L31" s="18">
        <f t="shared" si="17"/>
        <v>0</v>
      </c>
    </row>
    <row r="32" spans="1:12" s="23" customFormat="1" ht="75" hidden="1" customHeight="1" x14ac:dyDescent="0.25">
      <c r="A32" s="24" t="s">
        <v>60</v>
      </c>
      <c r="B32" s="25" t="s">
        <v>61</v>
      </c>
      <c r="C32" s="48">
        <f>C33</f>
        <v>0</v>
      </c>
      <c r="D32" s="26"/>
      <c r="E32" s="18">
        <f t="shared" si="8"/>
        <v>0</v>
      </c>
      <c r="F32" s="26"/>
      <c r="G32" s="18">
        <f t="shared" si="9"/>
        <v>0</v>
      </c>
      <c r="H32" s="48">
        <f>H33</f>
        <v>0</v>
      </c>
      <c r="I32" s="26"/>
      <c r="J32" s="18">
        <f t="shared" si="16"/>
        <v>0</v>
      </c>
      <c r="K32" s="26"/>
      <c r="L32" s="18">
        <f t="shared" si="17"/>
        <v>0</v>
      </c>
    </row>
    <row r="33" spans="1:12" s="23" customFormat="1" ht="90" hidden="1" customHeight="1" x14ac:dyDescent="0.25">
      <c r="A33" s="24" t="s">
        <v>62</v>
      </c>
      <c r="B33" s="25" t="s">
        <v>63</v>
      </c>
      <c r="C33" s="48">
        <v>0</v>
      </c>
      <c r="D33" s="26"/>
      <c r="E33" s="18">
        <f t="shared" si="8"/>
        <v>0</v>
      </c>
      <c r="F33" s="26"/>
      <c r="G33" s="18">
        <f t="shared" si="9"/>
        <v>0</v>
      </c>
      <c r="H33" s="48">
        <v>0</v>
      </c>
      <c r="I33" s="26"/>
      <c r="J33" s="18">
        <f t="shared" si="16"/>
        <v>0</v>
      </c>
      <c r="K33" s="26"/>
      <c r="L33" s="18">
        <f t="shared" si="17"/>
        <v>0</v>
      </c>
    </row>
    <row r="34" spans="1:12" s="23" customFormat="1" ht="30" hidden="1" customHeight="1" x14ac:dyDescent="0.25">
      <c r="A34" s="24" t="s">
        <v>64</v>
      </c>
      <c r="B34" s="25" t="s">
        <v>65</v>
      </c>
      <c r="C34" s="48">
        <f>C35+C40</f>
        <v>0</v>
      </c>
      <c r="D34" s="26"/>
      <c r="E34" s="18">
        <f t="shared" si="8"/>
        <v>0</v>
      </c>
      <c r="F34" s="26"/>
      <c r="G34" s="18">
        <f t="shared" si="9"/>
        <v>0</v>
      </c>
      <c r="H34" s="48">
        <f>H35+H40</f>
        <v>0</v>
      </c>
      <c r="I34" s="26"/>
      <c r="J34" s="18">
        <f t="shared" si="16"/>
        <v>0</v>
      </c>
      <c r="K34" s="26"/>
      <c r="L34" s="18">
        <f t="shared" si="17"/>
        <v>0</v>
      </c>
    </row>
    <row r="35" spans="1:12" s="23" customFormat="1" ht="30" hidden="1" customHeight="1" x14ac:dyDescent="0.25">
      <c r="A35" s="24" t="s">
        <v>66</v>
      </c>
      <c r="B35" s="25" t="s">
        <v>67</v>
      </c>
      <c r="C35" s="48">
        <f>C36+C38</f>
        <v>0</v>
      </c>
      <c r="D35" s="26"/>
      <c r="E35" s="18">
        <f t="shared" si="8"/>
        <v>0</v>
      </c>
      <c r="F35" s="26"/>
      <c r="G35" s="18">
        <f t="shared" si="9"/>
        <v>0</v>
      </c>
      <c r="H35" s="48">
        <f>H36+H38</f>
        <v>0</v>
      </c>
      <c r="I35" s="26"/>
      <c r="J35" s="18">
        <f t="shared" si="16"/>
        <v>0</v>
      </c>
      <c r="K35" s="26"/>
      <c r="L35" s="18">
        <f t="shared" si="17"/>
        <v>0</v>
      </c>
    </row>
    <row r="36" spans="1:12" s="23" customFormat="1" ht="30" hidden="1" customHeight="1" x14ac:dyDescent="0.25">
      <c r="A36" s="24" t="s">
        <v>68</v>
      </c>
      <c r="B36" s="25" t="s">
        <v>69</v>
      </c>
      <c r="C36" s="48">
        <f>C37</f>
        <v>0</v>
      </c>
      <c r="D36" s="26"/>
      <c r="E36" s="18">
        <f t="shared" si="8"/>
        <v>0</v>
      </c>
      <c r="F36" s="26"/>
      <c r="G36" s="18">
        <f t="shared" si="9"/>
        <v>0</v>
      </c>
      <c r="H36" s="48">
        <f>H37</f>
        <v>0</v>
      </c>
      <c r="I36" s="26"/>
      <c r="J36" s="18">
        <f t="shared" si="16"/>
        <v>0</v>
      </c>
      <c r="K36" s="26"/>
      <c r="L36" s="18">
        <f t="shared" si="17"/>
        <v>0</v>
      </c>
    </row>
    <row r="37" spans="1:12" s="23" customFormat="1" ht="30" hidden="1" customHeight="1" x14ac:dyDescent="0.25">
      <c r="A37" s="24" t="s">
        <v>70</v>
      </c>
      <c r="B37" s="25" t="s">
        <v>71</v>
      </c>
      <c r="C37" s="48">
        <v>0</v>
      </c>
      <c r="D37" s="26"/>
      <c r="E37" s="18">
        <f t="shared" si="8"/>
        <v>0</v>
      </c>
      <c r="F37" s="26"/>
      <c r="G37" s="18">
        <f t="shared" si="9"/>
        <v>0</v>
      </c>
      <c r="H37" s="48">
        <v>0</v>
      </c>
      <c r="I37" s="26"/>
      <c r="J37" s="18">
        <f t="shared" si="16"/>
        <v>0</v>
      </c>
      <c r="K37" s="26"/>
      <c r="L37" s="18">
        <f t="shared" si="17"/>
        <v>0</v>
      </c>
    </row>
    <row r="38" spans="1:12" s="23" customFormat="1" ht="45" hidden="1" customHeight="1" x14ac:dyDescent="0.25">
      <c r="A38" s="24" t="s">
        <v>72</v>
      </c>
      <c r="B38" s="25" t="s">
        <v>73</v>
      </c>
      <c r="C38" s="48">
        <f>C39</f>
        <v>0</v>
      </c>
      <c r="D38" s="26"/>
      <c r="E38" s="18">
        <f t="shared" si="8"/>
        <v>0</v>
      </c>
      <c r="F38" s="26"/>
      <c r="G38" s="18">
        <f t="shared" si="9"/>
        <v>0</v>
      </c>
      <c r="H38" s="48">
        <f>H39</f>
        <v>0</v>
      </c>
      <c r="I38" s="26"/>
      <c r="J38" s="18">
        <f t="shared" si="16"/>
        <v>0</v>
      </c>
      <c r="K38" s="26"/>
      <c r="L38" s="18">
        <f t="shared" si="17"/>
        <v>0</v>
      </c>
    </row>
    <row r="39" spans="1:12" s="23" customFormat="1" ht="45" hidden="1" customHeight="1" x14ac:dyDescent="0.25">
      <c r="A39" s="24" t="s">
        <v>74</v>
      </c>
      <c r="B39" s="25" t="s">
        <v>75</v>
      </c>
      <c r="C39" s="48">
        <v>0</v>
      </c>
      <c r="D39" s="26"/>
      <c r="E39" s="18">
        <f t="shared" si="8"/>
        <v>0</v>
      </c>
      <c r="F39" s="26"/>
      <c r="G39" s="18">
        <f t="shared" si="9"/>
        <v>0</v>
      </c>
      <c r="H39" s="48">
        <v>0</v>
      </c>
      <c r="I39" s="26"/>
      <c r="J39" s="18">
        <f t="shared" si="16"/>
        <v>0</v>
      </c>
      <c r="K39" s="26"/>
      <c r="L39" s="18">
        <f t="shared" si="17"/>
        <v>0</v>
      </c>
    </row>
    <row r="40" spans="1:12" s="23" customFormat="1" ht="30" hidden="1" customHeight="1" x14ac:dyDescent="0.25">
      <c r="A40" s="24" t="s">
        <v>76</v>
      </c>
      <c r="B40" s="25" t="s">
        <v>77</v>
      </c>
      <c r="C40" s="48">
        <f>C41</f>
        <v>0</v>
      </c>
      <c r="D40" s="26"/>
      <c r="E40" s="18">
        <f t="shared" si="8"/>
        <v>0</v>
      </c>
      <c r="F40" s="26"/>
      <c r="G40" s="18">
        <f t="shared" si="9"/>
        <v>0</v>
      </c>
      <c r="H40" s="48">
        <f>H41</f>
        <v>0</v>
      </c>
      <c r="I40" s="26"/>
      <c r="J40" s="18">
        <f t="shared" si="16"/>
        <v>0</v>
      </c>
      <c r="K40" s="26"/>
      <c r="L40" s="18">
        <f t="shared" si="17"/>
        <v>0</v>
      </c>
    </row>
    <row r="41" spans="1:12" s="23" customFormat="1" ht="30" hidden="1" customHeight="1" x14ac:dyDescent="0.25">
      <c r="A41" s="24" t="s">
        <v>78</v>
      </c>
      <c r="B41" s="25" t="s">
        <v>79</v>
      </c>
      <c r="C41" s="48">
        <f>C42</f>
        <v>0</v>
      </c>
      <c r="D41" s="26"/>
      <c r="E41" s="18">
        <f t="shared" si="8"/>
        <v>0</v>
      </c>
      <c r="F41" s="26"/>
      <c r="G41" s="18">
        <f t="shared" si="9"/>
        <v>0</v>
      </c>
      <c r="H41" s="48">
        <f>H42</f>
        <v>0</v>
      </c>
      <c r="I41" s="26"/>
      <c r="J41" s="18">
        <f t="shared" si="16"/>
        <v>0</v>
      </c>
      <c r="K41" s="26"/>
      <c r="L41" s="18">
        <f t="shared" si="17"/>
        <v>0</v>
      </c>
    </row>
    <row r="42" spans="1:12" s="23" customFormat="1" ht="45" hidden="1" customHeight="1" x14ac:dyDescent="0.25">
      <c r="A42" s="24" t="s">
        <v>80</v>
      </c>
      <c r="B42" s="25" t="s">
        <v>81</v>
      </c>
      <c r="C42" s="48">
        <v>0</v>
      </c>
      <c r="D42" s="26"/>
      <c r="E42" s="18">
        <f t="shared" si="8"/>
        <v>0</v>
      </c>
      <c r="F42" s="26"/>
      <c r="G42" s="18">
        <f t="shared" si="9"/>
        <v>0</v>
      </c>
      <c r="H42" s="48">
        <v>0</v>
      </c>
      <c r="I42" s="26"/>
      <c r="J42" s="18">
        <f t="shared" si="16"/>
        <v>0</v>
      </c>
      <c r="K42" s="26"/>
      <c r="L42" s="18">
        <f t="shared" si="17"/>
        <v>0</v>
      </c>
    </row>
    <row r="43" spans="1:12" s="23" customFormat="1" ht="15" hidden="1" customHeight="1" x14ac:dyDescent="0.25">
      <c r="A43" s="24" t="s">
        <v>82</v>
      </c>
      <c r="B43" s="25" t="s">
        <v>83</v>
      </c>
      <c r="C43" s="48">
        <v>0</v>
      </c>
      <c r="D43" s="26"/>
      <c r="E43" s="18">
        <f t="shared" si="8"/>
        <v>0</v>
      </c>
      <c r="F43" s="26"/>
      <c r="G43" s="18">
        <f t="shared" si="9"/>
        <v>0</v>
      </c>
      <c r="H43" s="48">
        <v>0</v>
      </c>
      <c r="I43" s="26"/>
      <c r="J43" s="18">
        <f t="shared" si="16"/>
        <v>0</v>
      </c>
      <c r="K43" s="26"/>
      <c r="L43" s="18">
        <f t="shared" si="17"/>
        <v>0</v>
      </c>
    </row>
    <row r="44" spans="1:12" s="23" customFormat="1" ht="30" hidden="1" customHeight="1" x14ac:dyDescent="0.25">
      <c r="A44" s="24" t="s">
        <v>84</v>
      </c>
      <c r="B44" s="25" t="s">
        <v>85</v>
      </c>
      <c r="C44" s="48">
        <v>0</v>
      </c>
      <c r="D44" s="26"/>
      <c r="E44" s="18">
        <f t="shared" si="8"/>
        <v>0</v>
      </c>
      <c r="F44" s="26"/>
      <c r="G44" s="18">
        <f t="shared" si="9"/>
        <v>0</v>
      </c>
      <c r="H44" s="48">
        <v>0</v>
      </c>
      <c r="I44" s="26"/>
      <c r="J44" s="18">
        <f t="shared" si="16"/>
        <v>0</v>
      </c>
      <c r="K44" s="26"/>
      <c r="L44" s="18">
        <f t="shared" si="17"/>
        <v>0</v>
      </c>
    </row>
    <row r="45" spans="1:12" s="23" customFormat="1" ht="30" hidden="1" customHeight="1" x14ac:dyDescent="0.25">
      <c r="A45" s="24" t="s">
        <v>86</v>
      </c>
      <c r="B45" s="25" t="s">
        <v>87</v>
      </c>
      <c r="C45" s="48">
        <v>0</v>
      </c>
      <c r="D45" s="26"/>
      <c r="E45" s="18">
        <f t="shared" ref="E45:E63" si="18">SUM(C45:D45)</f>
        <v>0</v>
      </c>
      <c r="F45" s="26"/>
      <c r="G45" s="18">
        <f t="shared" ref="G45:G63" si="19">SUM(E45:F45)</f>
        <v>0</v>
      </c>
      <c r="H45" s="48">
        <v>0</v>
      </c>
      <c r="I45" s="26"/>
      <c r="J45" s="18">
        <f t="shared" si="16"/>
        <v>0</v>
      </c>
      <c r="K45" s="26"/>
      <c r="L45" s="18">
        <f t="shared" si="17"/>
        <v>0</v>
      </c>
    </row>
    <row r="46" spans="1:12" s="23" customFormat="1" x14ac:dyDescent="0.25">
      <c r="A46" s="20" t="s">
        <v>88</v>
      </c>
      <c r="B46" s="21" t="s">
        <v>89</v>
      </c>
      <c r="C46" s="45">
        <f>SUM(C47+C54)</f>
        <v>0</v>
      </c>
      <c r="D46" s="22">
        <f t="shared" ref="D46:F46" si="20">SUM(D47+D54)</f>
        <v>0</v>
      </c>
      <c r="E46" s="18">
        <f t="shared" si="18"/>
        <v>0</v>
      </c>
      <c r="F46" s="22">
        <f t="shared" si="20"/>
        <v>0</v>
      </c>
      <c r="G46" s="18">
        <f t="shared" si="19"/>
        <v>0</v>
      </c>
      <c r="H46" s="45">
        <f>SUM(H47+H54)</f>
        <v>0</v>
      </c>
      <c r="I46" s="22">
        <f>SUM(I47+I54)</f>
        <v>50000</v>
      </c>
      <c r="J46" s="18">
        <f t="shared" si="16"/>
        <v>50000</v>
      </c>
      <c r="K46" s="22">
        <f>SUM(K47+K54)</f>
        <v>0</v>
      </c>
      <c r="L46" s="18">
        <f t="shared" si="17"/>
        <v>50000</v>
      </c>
    </row>
    <row r="47" spans="1:12" s="23" customFormat="1" x14ac:dyDescent="0.25">
      <c r="A47" s="24" t="s">
        <v>90</v>
      </c>
      <c r="B47" s="25" t="s">
        <v>91</v>
      </c>
      <c r="C47" s="48">
        <f>C51+C48</f>
        <v>-3442726.5</v>
      </c>
      <c r="D47" s="26">
        <f>D51+D48</f>
        <v>2979.1</v>
      </c>
      <c r="E47" s="18">
        <f t="shared" si="18"/>
        <v>-3439747.4</v>
      </c>
      <c r="F47" s="26">
        <f>F51+F48</f>
        <v>81105.2</v>
      </c>
      <c r="G47" s="18">
        <f t="shared" si="19"/>
        <v>-3358642.1999999997</v>
      </c>
      <c r="H47" s="48">
        <f>H51+H48</f>
        <v>-3322774.2</v>
      </c>
      <c r="I47" s="26">
        <f>I51+I48</f>
        <v>5775.9</v>
      </c>
      <c r="J47" s="18">
        <f t="shared" si="16"/>
        <v>-3316998.3000000003</v>
      </c>
      <c r="K47" s="26">
        <f>K51+K48</f>
        <v>56535.8</v>
      </c>
      <c r="L47" s="18">
        <f t="shared" si="17"/>
        <v>-3260462.5000000005</v>
      </c>
    </row>
    <row r="48" spans="1:12" s="23" customFormat="1" x14ac:dyDescent="0.25">
      <c r="A48" s="24" t="s">
        <v>92</v>
      </c>
      <c r="B48" s="25" t="s">
        <v>93</v>
      </c>
      <c r="C48" s="48">
        <f>C49</f>
        <v>0</v>
      </c>
      <c r="D48" s="26"/>
      <c r="E48" s="18">
        <f t="shared" si="18"/>
        <v>0</v>
      </c>
      <c r="F48" s="26"/>
      <c r="G48" s="18">
        <f t="shared" si="19"/>
        <v>0</v>
      </c>
      <c r="H48" s="48">
        <f>H49</f>
        <v>0</v>
      </c>
      <c r="I48" s="26"/>
      <c r="J48" s="18">
        <f t="shared" si="16"/>
        <v>0</v>
      </c>
      <c r="K48" s="26"/>
      <c r="L48" s="18">
        <f t="shared" si="17"/>
        <v>0</v>
      </c>
    </row>
    <row r="49" spans="1:12" s="23" customFormat="1" x14ac:dyDescent="0.25">
      <c r="A49" s="24" t="s">
        <v>94</v>
      </c>
      <c r="B49" s="25" t="s">
        <v>95</v>
      </c>
      <c r="C49" s="48">
        <f>C50</f>
        <v>0</v>
      </c>
      <c r="D49" s="26"/>
      <c r="E49" s="18">
        <f t="shared" si="18"/>
        <v>0</v>
      </c>
      <c r="F49" s="26"/>
      <c r="G49" s="18">
        <f t="shared" si="19"/>
        <v>0</v>
      </c>
      <c r="H49" s="48">
        <f>H50</f>
        <v>0</v>
      </c>
      <c r="I49" s="26"/>
      <c r="J49" s="18">
        <f t="shared" si="16"/>
        <v>0</v>
      </c>
      <c r="K49" s="26"/>
      <c r="L49" s="18">
        <f t="shared" si="17"/>
        <v>0</v>
      </c>
    </row>
    <row r="50" spans="1:12" s="23" customFormat="1" ht="27.6" x14ac:dyDescent="0.25">
      <c r="A50" s="24" t="s">
        <v>96</v>
      </c>
      <c r="B50" s="25" t="s">
        <v>97</v>
      </c>
      <c r="C50" s="48">
        <v>0</v>
      </c>
      <c r="D50" s="26"/>
      <c r="E50" s="18">
        <f t="shared" si="18"/>
        <v>0</v>
      </c>
      <c r="F50" s="26"/>
      <c r="G50" s="18">
        <f t="shared" si="19"/>
        <v>0</v>
      </c>
      <c r="H50" s="48">
        <v>0</v>
      </c>
      <c r="I50" s="26"/>
      <c r="J50" s="18">
        <f t="shared" si="16"/>
        <v>0</v>
      </c>
      <c r="K50" s="26"/>
      <c r="L50" s="18">
        <f t="shared" si="17"/>
        <v>0</v>
      </c>
    </row>
    <row r="51" spans="1:12" s="23" customFormat="1" x14ac:dyDescent="0.25">
      <c r="A51" s="24" t="s">
        <v>98</v>
      </c>
      <c r="B51" s="25" t="s">
        <v>99</v>
      </c>
      <c r="C51" s="48">
        <f>C52</f>
        <v>-3442726.5</v>
      </c>
      <c r="D51" s="26">
        <f>D52</f>
        <v>2979.1</v>
      </c>
      <c r="E51" s="18">
        <f t="shared" si="18"/>
        <v>-3439747.4</v>
      </c>
      <c r="F51" s="26">
        <f>F52</f>
        <v>81105.2</v>
      </c>
      <c r="G51" s="18">
        <f t="shared" si="19"/>
        <v>-3358642.1999999997</v>
      </c>
      <c r="H51" s="48">
        <f>H52</f>
        <v>-3322774.2</v>
      </c>
      <c r="I51" s="26">
        <f>I52</f>
        <v>5775.9</v>
      </c>
      <c r="J51" s="18">
        <f t="shared" si="16"/>
        <v>-3316998.3000000003</v>
      </c>
      <c r="K51" s="26">
        <f>K52</f>
        <v>56535.8</v>
      </c>
      <c r="L51" s="18">
        <f t="shared" si="17"/>
        <v>-3260462.5000000005</v>
      </c>
    </row>
    <row r="52" spans="1:12" s="23" customFormat="1" x14ac:dyDescent="0.25">
      <c r="A52" s="24" t="s">
        <v>100</v>
      </c>
      <c r="B52" s="25" t="s">
        <v>101</v>
      </c>
      <c r="C52" s="48">
        <f>C53</f>
        <v>-3442726.5</v>
      </c>
      <c r="D52" s="26">
        <f>D53</f>
        <v>2979.1</v>
      </c>
      <c r="E52" s="18">
        <f t="shared" si="18"/>
        <v>-3439747.4</v>
      </c>
      <c r="F52" s="26">
        <f>F53</f>
        <v>81105.2</v>
      </c>
      <c r="G52" s="18">
        <f t="shared" si="19"/>
        <v>-3358642.1999999997</v>
      </c>
      <c r="H52" s="48">
        <f>H53</f>
        <v>-3322774.2</v>
      </c>
      <c r="I52" s="26">
        <f>I53</f>
        <v>5775.9</v>
      </c>
      <c r="J52" s="18">
        <f>SUM(H52:I52)</f>
        <v>-3316998.3000000003</v>
      </c>
      <c r="K52" s="26">
        <f>K53</f>
        <v>56535.8</v>
      </c>
      <c r="L52" s="18">
        <f>SUM(J52:K52)</f>
        <v>-3260462.5000000005</v>
      </c>
    </row>
    <row r="53" spans="1:12" s="23" customFormat="1" ht="27.6" x14ac:dyDescent="0.25">
      <c r="A53" s="24" t="s">
        <v>102</v>
      </c>
      <c r="B53" s="25" t="s">
        <v>103</v>
      </c>
      <c r="C53" s="48">
        <v>-3442726.5</v>
      </c>
      <c r="D53" s="26">
        <v>2979.1</v>
      </c>
      <c r="E53" s="18">
        <f t="shared" si="18"/>
        <v>-3439747.4</v>
      </c>
      <c r="F53" s="26">
        <v>81105.2</v>
      </c>
      <c r="G53" s="18">
        <f t="shared" si="19"/>
        <v>-3358642.1999999997</v>
      </c>
      <c r="H53" s="48">
        <v>-3322774.2</v>
      </c>
      <c r="I53" s="26">
        <v>5775.9</v>
      </c>
      <c r="J53" s="18">
        <f t="shared" si="16"/>
        <v>-3316998.3000000003</v>
      </c>
      <c r="K53" s="26">
        <v>56535.8</v>
      </c>
      <c r="L53" s="18">
        <f t="shared" ref="L53:L63" si="21">SUM(J53:K53)</f>
        <v>-3260462.5000000005</v>
      </c>
    </row>
    <row r="54" spans="1:12" s="23" customFormat="1" x14ac:dyDescent="0.25">
      <c r="A54" s="24" t="s">
        <v>104</v>
      </c>
      <c r="B54" s="25" t="s">
        <v>105</v>
      </c>
      <c r="C54" s="48">
        <f>C55+C58</f>
        <v>3442726.5</v>
      </c>
      <c r="D54" s="26">
        <f>D55+D58</f>
        <v>-2979.1</v>
      </c>
      <c r="E54" s="18">
        <f t="shared" si="18"/>
        <v>3439747.4</v>
      </c>
      <c r="F54" s="26">
        <f>F55+F58</f>
        <v>-81105.2</v>
      </c>
      <c r="G54" s="18">
        <f t="shared" si="19"/>
        <v>3358642.1999999997</v>
      </c>
      <c r="H54" s="48">
        <f>H55+H58</f>
        <v>3322774.2</v>
      </c>
      <c r="I54" s="26">
        <f>I55+I58</f>
        <v>44224.1</v>
      </c>
      <c r="J54" s="18">
        <f t="shared" si="16"/>
        <v>3366998.3000000003</v>
      </c>
      <c r="K54" s="26">
        <f>K55+K58</f>
        <v>-56535.8</v>
      </c>
      <c r="L54" s="18">
        <f t="shared" si="21"/>
        <v>3310462.5000000005</v>
      </c>
    </row>
    <row r="55" spans="1:12" s="23" customFormat="1" x14ac:dyDescent="0.25">
      <c r="A55" s="24" t="s">
        <v>106</v>
      </c>
      <c r="B55" s="25" t="s">
        <v>107</v>
      </c>
      <c r="C55" s="48">
        <f>C56</f>
        <v>0</v>
      </c>
      <c r="D55" s="26">
        <f>D56</f>
        <v>0</v>
      </c>
      <c r="E55" s="18">
        <f t="shared" si="18"/>
        <v>0</v>
      </c>
      <c r="F55" s="26">
        <f>F56</f>
        <v>0</v>
      </c>
      <c r="G55" s="18">
        <f t="shared" si="19"/>
        <v>0</v>
      </c>
      <c r="H55" s="48">
        <f>H56</f>
        <v>0</v>
      </c>
      <c r="I55" s="26">
        <f>I56</f>
        <v>0</v>
      </c>
      <c r="J55" s="18">
        <f t="shared" si="16"/>
        <v>0</v>
      </c>
      <c r="K55" s="26">
        <f>K56</f>
        <v>0</v>
      </c>
      <c r="L55" s="18">
        <f t="shared" si="21"/>
        <v>0</v>
      </c>
    </row>
    <row r="56" spans="1:12" s="23" customFormat="1" x14ac:dyDescent="0.25">
      <c r="A56" s="24" t="s">
        <v>108</v>
      </c>
      <c r="B56" s="25" t="s">
        <v>109</v>
      </c>
      <c r="C56" s="48">
        <f>C57</f>
        <v>0</v>
      </c>
      <c r="D56" s="26"/>
      <c r="E56" s="18">
        <f t="shared" si="18"/>
        <v>0</v>
      </c>
      <c r="F56" s="26"/>
      <c r="G56" s="18">
        <f t="shared" si="19"/>
        <v>0</v>
      </c>
      <c r="H56" s="48">
        <f>H57</f>
        <v>0</v>
      </c>
      <c r="I56" s="26"/>
      <c r="J56" s="18">
        <f t="shared" si="16"/>
        <v>0</v>
      </c>
      <c r="K56" s="26"/>
      <c r="L56" s="18">
        <f t="shared" si="21"/>
        <v>0</v>
      </c>
    </row>
    <row r="57" spans="1:12" s="23" customFormat="1" ht="27.6" x14ac:dyDescent="0.25">
      <c r="A57" s="24" t="s">
        <v>110</v>
      </c>
      <c r="B57" s="25" t="s">
        <v>111</v>
      </c>
      <c r="C57" s="48">
        <v>0</v>
      </c>
      <c r="D57" s="26"/>
      <c r="E57" s="18">
        <f t="shared" si="18"/>
        <v>0</v>
      </c>
      <c r="F57" s="26"/>
      <c r="G57" s="18">
        <f t="shared" si="19"/>
        <v>0</v>
      </c>
      <c r="H57" s="48">
        <v>0</v>
      </c>
      <c r="I57" s="26"/>
      <c r="J57" s="18">
        <f t="shared" si="16"/>
        <v>0</v>
      </c>
      <c r="K57" s="26"/>
      <c r="L57" s="18">
        <f t="shared" si="21"/>
        <v>0</v>
      </c>
    </row>
    <row r="58" spans="1:12" s="23" customFormat="1" x14ac:dyDescent="0.25">
      <c r="A58" s="24" t="s">
        <v>112</v>
      </c>
      <c r="B58" s="25" t="s">
        <v>113</v>
      </c>
      <c r="C58" s="48">
        <f>C59-C61</f>
        <v>3442726.5</v>
      </c>
      <c r="D58" s="26">
        <f>D59-D61</f>
        <v>-2979.1</v>
      </c>
      <c r="E58" s="18">
        <f t="shared" si="18"/>
        <v>3439747.4</v>
      </c>
      <c r="F58" s="26">
        <f>F59-F61</f>
        <v>-81105.2</v>
      </c>
      <c r="G58" s="18">
        <f t="shared" si="19"/>
        <v>3358642.1999999997</v>
      </c>
      <c r="H58" s="48">
        <f>H59-H61</f>
        <v>3322774.2</v>
      </c>
      <c r="I58" s="26">
        <f>SUM(I59+I61)</f>
        <v>44224.1</v>
      </c>
      <c r="J58" s="18">
        <f t="shared" si="16"/>
        <v>3366998.3000000003</v>
      </c>
      <c r="K58" s="26">
        <f>SUM(K59+K61)</f>
        <v>-56535.8</v>
      </c>
      <c r="L58" s="18">
        <f t="shared" si="21"/>
        <v>3310462.5000000005</v>
      </c>
    </row>
    <row r="59" spans="1:12" s="23" customFormat="1" x14ac:dyDescent="0.25">
      <c r="A59" s="24" t="s">
        <v>114</v>
      </c>
      <c r="B59" s="25" t="s">
        <v>115</v>
      </c>
      <c r="C59" s="48">
        <f>SUM(C60)</f>
        <v>3442726.5</v>
      </c>
      <c r="D59" s="26">
        <f>SUM(D60)</f>
        <v>-2979.1</v>
      </c>
      <c r="E59" s="18">
        <f t="shared" si="18"/>
        <v>3439747.4</v>
      </c>
      <c r="F59" s="26">
        <f>SUM(F60)</f>
        <v>-81105.2</v>
      </c>
      <c r="G59" s="18">
        <f t="shared" si="19"/>
        <v>3358642.1999999997</v>
      </c>
      <c r="H59" s="48">
        <f>SUM(H60)</f>
        <v>3322774.2</v>
      </c>
      <c r="I59" s="26">
        <f>SUM(I60)</f>
        <v>-5775.9</v>
      </c>
      <c r="J59" s="18">
        <f t="shared" si="16"/>
        <v>3316998.3000000003</v>
      </c>
      <c r="K59" s="26">
        <f>SUM(K60)</f>
        <v>-56535.8</v>
      </c>
      <c r="L59" s="18">
        <f t="shared" si="21"/>
        <v>3260462.5000000005</v>
      </c>
    </row>
    <row r="60" spans="1:12" s="23" customFormat="1" ht="27.6" x14ac:dyDescent="0.25">
      <c r="A60" s="24" t="s">
        <v>116</v>
      </c>
      <c r="B60" s="25" t="s">
        <v>117</v>
      </c>
      <c r="C60" s="48">
        <v>3442726.5</v>
      </c>
      <c r="D60" s="26">
        <v>-2979.1</v>
      </c>
      <c r="E60" s="18">
        <f t="shared" si="18"/>
        <v>3439747.4</v>
      </c>
      <c r="F60" s="26">
        <v>-81105.2</v>
      </c>
      <c r="G60" s="18">
        <f t="shared" si="19"/>
        <v>3358642.1999999997</v>
      </c>
      <c r="H60" s="48">
        <v>3322774.2</v>
      </c>
      <c r="I60" s="26">
        <v>-5775.9</v>
      </c>
      <c r="J60" s="18">
        <f t="shared" si="16"/>
        <v>3316998.3000000003</v>
      </c>
      <c r="K60" s="26">
        <v>-56535.8</v>
      </c>
      <c r="L60" s="18">
        <f t="shared" si="21"/>
        <v>3260462.5000000005</v>
      </c>
    </row>
    <row r="61" spans="1:12" s="23" customFormat="1" x14ac:dyDescent="0.25">
      <c r="A61" s="24" t="s">
        <v>112</v>
      </c>
      <c r="B61" s="25" t="s">
        <v>118</v>
      </c>
      <c r="C61" s="48">
        <f>SUM(C62)</f>
        <v>0</v>
      </c>
      <c r="D61" s="26"/>
      <c r="E61" s="18">
        <f t="shared" si="18"/>
        <v>0</v>
      </c>
      <c r="F61" s="26"/>
      <c r="G61" s="18">
        <f t="shared" si="19"/>
        <v>0</v>
      </c>
      <c r="H61" s="48">
        <f>SUM(H62)</f>
        <v>0</v>
      </c>
      <c r="I61" s="26">
        <f>I62</f>
        <v>50000</v>
      </c>
      <c r="J61" s="18">
        <f t="shared" si="16"/>
        <v>50000</v>
      </c>
      <c r="K61" s="26">
        <f>K62</f>
        <v>0</v>
      </c>
      <c r="L61" s="18">
        <f t="shared" si="21"/>
        <v>50000</v>
      </c>
    </row>
    <row r="62" spans="1:12" s="23" customFormat="1" ht="27.6" x14ac:dyDescent="0.25">
      <c r="A62" s="24" t="s">
        <v>119</v>
      </c>
      <c r="B62" s="25" t="s">
        <v>120</v>
      </c>
      <c r="C62" s="48">
        <v>0</v>
      </c>
      <c r="D62" s="26"/>
      <c r="E62" s="18">
        <f t="shared" si="18"/>
        <v>0</v>
      </c>
      <c r="F62" s="26"/>
      <c r="G62" s="18">
        <f t="shared" si="19"/>
        <v>0</v>
      </c>
      <c r="H62" s="48">
        <v>0</v>
      </c>
      <c r="I62" s="26">
        <v>50000</v>
      </c>
      <c r="J62" s="18">
        <f t="shared" si="16"/>
        <v>50000</v>
      </c>
      <c r="K62" s="26"/>
      <c r="L62" s="18">
        <f t="shared" si="21"/>
        <v>50000</v>
      </c>
    </row>
    <row r="63" spans="1:12" ht="22.5" customHeight="1" x14ac:dyDescent="0.25">
      <c r="A63" s="9" t="s">
        <v>121</v>
      </c>
      <c r="B63" s="10" t="s">
        <v>122</v>
      </c>
      <c r="C63" s="45">
        <f>C11+C46</f>
        <v>100240.1</v>
      </c>
      <c r="D63" s="11">
        <f>D11+D46</f>
        <v>-2979.1</v>
      </c>
      <c r="E63" s="18">
        <f t="shared" si="18"/>
        <v>97261</v>
      </c>
      <c r="F63" s="11">
        <f>F11+F46</f>
        <v>0</v>
      </c>
      <c r="G63" s="18">
        <f t="shared" si="19"/>
        <v>97261</v>
      </c>
      <c r="H63" s="45">
        <f>H11+H46</f>
        <v>74197.899999999994</v>
      </c>
      <c r="I63" s="11">
        <f>I11+I46</f>
        <v>44224.1</v>
      </c>
      <c r="J63" s="18">
        <f t="shared" si="16"/>
        <v>118422</v>
      </c>
      <c r="K63" s="11">
        <f>K11+K46</f>
        <v>0</v>
      </c>
      <c r="L63" s="18">
        <f t="shared" si="21"/>
        <v>118422</v>
      </c>
    </row>
    <row r="69" spans="1:1" x14ac:dyDescent="0.25">
      <c r="A69" s="31"/>
    </row>
    <row r="70" spans="1:1" x14ac:dyDescent="0.25">
      <c r="A70" s="31"/>
    </row>
  </sheetData>
  <mergeCells count="14">
    <mergeCell ref="A6:L6"/>
    <mergeCell ref="A7:J7"/>
    <mergeCell ref="J8:J9"/>
    <mergeCell ref="C8:C9"/>
    <mergeCell ref="H8:H9"/>
    <mergeCell ref="D8:D9"/>
    <mergeCell ref="E8:E9"/>
    <mergeCell ref="A8:A9"/>
    <mergeCell ref="B8:B9"/>
    <mergeCell ref="K8:K9"/>
    <mergeCell ref="L8:L9"/>
    <mergeCell ref="I8:I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прил.13</vt:lpstr>
      <vt:lpstr>прил.14</vt:lpstr>
      <vt:lpstr>прил.13!Область_печати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2014-10-31T06:53:56Z</dcterms:modified>
</cp:coreProperties>
</file>